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240" yWindow="555" windowWidth="19440" windowHeight="8280" activeTab="3"/>
  </bookViews>
  <sheets>
    <sheet name="Титул" sheetId="9" r:id="rId1"/>
    <sheet name="График УП" sheetId="6" r:id="rId2"/>
    <sheet name="Свод.данные" sheetId="8" r:id="rId3"/>
    <sheet name="УП" sheetId="1" r:id="rId4"/>
    <sheet name="Лист1" sheetId="10" r:id="rId5"/>
  </sheets>
  <definedNames>
    <definedName name="_xlnm.Print_Titles" localSheetId="3">УП!$A:$AR,УП!$1:$8</definedName>
    <definedName name="_xlnm.Print_Area" localSheetId="3">УП!$A$1:$AT$109</definedName>
  </definedNames>
  <calcPr calcId="145621" refMode="R1C1"/>
</workbook>
</file>

<file path=xl/calcChain.xml><?xml version="1.0" encoding="utf-8"?>
<calcChain xmlns="http://schemas.openxmlformats.org/spreadsheetml/2006/main">
  <c r="AB83" i="1" l="1"/>
  <c r="AD83" i="1"/>
  <c r="R15" i="6"/>
  <c r="AQ12" i="6"/>
  <c r="AQ13" i="6"/>
  <c r="AQ14" i="6"/>
  <c r="AS14" i="6"/>
  <c r="AR14" i="6"/>
  <c r="AS13" i="6"/>
  <c r="AR13" i="6"/>
  <c r="AR12" i="6"/>
  <c r="J17" i="8"/>
  <c r="B17" i="8"/>
  <c r="AD33" i="1" l="1"/>
  <c r="AC33" i="1" s="1"/>
  <c r="AB33" i="1" s="1"/>
  <c r="AS72" i="1" l="1"/>
  <c r="AD51" i="1" l="1"/>
  <c r="AD50" i="1"/>
  <c r="AB50" i="1" s="1"/>
  <c r="AD52" i="1"/>
  <c r="AB52" i="1" s="1"/>
  <c r="AD38" i="1"/>
  <c r="AB38" i="1" s="1"/>
  <c r="AD39" i="1"/>
  <c r="AB39" i="1" s="1"/>
  <c r="AD40" i="1"/>
  <c r="AC40" i="1" s="1"/>
  <c r="AB40" i="1" s="1"/>
  <c r="AD41" i="1"/>
  <c r="AB41" i="1" s="1"/>
  <c r="AD42" i="1"/>
  <c r="AB42" i="1" s="1"/>
  <c r="AD43" i="1"/>
  <c r="AB43" i="1" s="1"/>
  <c r="AD44" i="1"/>
  <c r="AC44" i="1" s="1"/>
  <c r="AB44" i="1" s="1"/>
  <c r="AD45" i="1"/>
  <c r="AB45" i="1" s="1"/>
  <c r="AS20" i="1" l="1"/>
  <c r="AD99" i="1" l="1"/>
  <c r="AD98" i="1" l="1"/>
  <c r="AC96" i="1"/>
  <c r="AB98" i="1" l="1"/>
  <c r="AD97" i="1"/>
  <c r="S15" i="6"/>
  <c r="BA14" i="6"/>
  <c r="AZ14" i="6"/>
  <c r="AY14" i="6"/>
  <c r="AX14" i="6"/>
  <c r="AW14" i="6"/>
  <c r="AV14" i="6"/>
  <c r="AU14" i="6"/>
  <c r="AT14" i="6"/>
  <c r="S14" i="6"/>
  <c r="R14" i="6"/>
  <c r="BA13" i="6"/>
  <c r="AZ13" i="6"/>
  <c r="AY13" i="6"/>
  <c r="AX13" i="6"/>
  <c r="AW13" i="6"/>
  <c r="AV13" i="6"/>
  <c r="AU13" i="6"/>
  <c r="AT13" i="6"/>
  <c r="S13" i="6"/>
  <c r="R13" i="6"/>
  <c r="BA12" i="6"/>
  <c r="AZ12" i="6"/>
  <c r="AY12" i="6"/>
  <c r="AX12" i="6"/>
  <c r="AW12" i="6"/>
  <c r="AV12" i="6"/>
  <c r="AU12" i="6"/>
  <c r="AT12" i="6"/>
  <c r="S12" i="6"/>
  <c r="R12" i="6"/>
  <c r="AB97" i="1" l="1"/>
  <c r="AL106" i="1" l="1"/>
  <c r="AO106" i="1"/>
  <c r="AP106" i="1"/>
  <c r="AQ106" i="1"/>
  <c r="AK106" i="1"/>
  <c r="AL105" i="1"/>
  <c r="AM105" i="1"/>
  <c r="AN105" i="1"/>
  <c r="AO105" i="1"/>
  <c r="AP105" i="1"/>
  <c r="AQ105" i="1"/>
  <c r="AR105" i="1"/>
  <c r="AD95" i="1" l="1"/>
  <c r="AB95" i="1" s="1"/>
  <c r="AC93" i="1"/>
  <c r="AD87" i="1"/>
  <c r="AC86" i="1"/>
  <c r="AD75" i="1"/>
  <c r="AC74" i="1"/>
  <c r="AR73" i="1"/>
  <c r="AP73" i="1"/>
  <c r="AN73" i="1"/>
  <c r="AL73" i="1"/>
  <c r="AQ73" i="1"/>
  <c r="AO73" i="1"/>
  <c r="AM73" i="1"/>
  <c r="AK73" i="1"/>
  <c r="AD67" i="1"/>
  <c r="AB75" i="1" l="1"/>
  <c r="AB74" i="1" s="1"/>
  <c r="AE75" i="1"/>
  <c r="AB87" i="1"/>
  <c r="AB86" i="1" s="1"/>
  <c r="AE87" i="1"/>
  <c r="AB67" i="1"/>
  <c r="AD74" i="1"/>
  <c r="AD66" i="1"/>
  <c r="AD86" i="1"/>
  <c r="AB66" i="1" l="1"/>
  <c r="AS67" i="1"/>
  <c r="AC66" i="1"/>
  <c r="AR85" i="1" l="1"/>
  <c r="AS44" i="1" l="1"/>
  <c r="AD55" i="1"/>
  <c r="AD61" i="1"/>
  <c r="AC55" i="1" l="1"/>
  <c r="AB55" i="1" s="1"/>
  <c r="AD60" i="1"/>
  <c r="AB61" i="1" l="1"/>
  <c r="AB60" i="1" s="1"/>
  <c r="AC60" i="1"/>
  <c r="AD84" i="1"/>
  <c r="AE84" i="1" s="1"/>
  <c r="AD81" i="1"/>
  <c r="AD54" i="1"/>
  <c r="AD57" i="1"/>
  <c r="AD30" i="1"/>
  <c r="AD31" i="1"/>
  <c r="AD32" i="1"/>
  <c r="AC54" i="1" l="1"/>
  <c r="AC53" i="1" s="1"/>
  <c r="AD56" i="1"/>
  <c r="AD53" i="1"/>
  <c r="AK105" i="1"/>
  <c r="AL85" i="1" l="1"/>
  <c r="AM85" i="1"/>
  <c r="AN85" i="1"/>
  <c r="AO85" i="1"/>
  <c r="AP85" i="1"/>
  <c r="AQ85" i="1"/>
  <c r="AK85" i="1"/>
  <c r="AL82" i="1"/>
  <c r="AM82" i="1"/>
  <c r="AN82" i="1"/>
  <c r="AO82" i="1"/>
  <c r="AP82" i="1"/>
  <c r="AQ82" i="1"/>
  <c r="AR82" i="1"/>
  <c r="AK82" i="1"/>
  <c r="AL65" i="1"/>
  <c r="AM65" i="1"/>
  <c r="AN65" i="1"/>
  <c r="AO65" i="1"/>
  <c r="AP65" i="1"/>
  <c r="AQ65" i="1"/>
  <c r="AR65" i="1"/>
  <c r="AK65" i="1"/>
  <c r="AL46" i="1"/>
  <c r="AM46" i="1"/>
  <c r="AN46" i="1"/>
  <c r="AO46" i="1"/>
  <c r="AP46" i="1"/>
  <c r="AQ46" i="1"/>
  <c r="AR46" i="1"/>
  <c r="AK46" i="1"/>
  <c r="AL35" i="1"/>
  <c r="AM35" i="1"/>
  <c r="AN35" i="1"/>
  <c r="AO35" i="1"/>
  <c r="AP35" i="1"/>
  <c r="AQ35" i="1"/>
  <c r="AR35" i="1"/>
  <c r="AK35" i="1"/>
  <c r="AR26" i="1"/>
  <c r="AQ26" i="1"/>
  <c r="AP26" i="1"/>
  <c r="AO26" i="1"/>
  <c r="AN26" i="1"/>
  <c r="AM26" i="1"/>
  <c r="AL26" i="1"/>
  <c r="AK26" i="1"/>
  <c r="AD29" i="1"/>
  <c r="AS39" i="1"/>
  <c r="AS40" i="1"/>
  <c r="AS41" i="1"/>
  <c r="AS42" i="1"/>
  <c r="AS43" i="1"/>
  <c r="AB54" i="1"/>
  <c r="AB53" i="1" s="1"/>
  <c r="AB57" i="1"/>
  <c r="AS58" i="1"/>
  <c r="AD78" i="1"/>
  <c r="AD80" i="1"/>
  <c r="AC84" i="1"/>
  <c r="AB84" i="1" s="1"/>
  <c r="AS84" i="1" s="1"/>
  <c r="AD100" i="1"/>
  <c r="AD101" i="1"/>
  <c r="AD102" i="1"/>
  <c r="AD103" i="1"/>
  <c r="AD104" i="1"/>
  <c r="AC23" i="1"/>
  <c r="AB23" i="1" s="1"/>
  <c r="AS23" i="1" s="1"/>
  <c r="AC24" i="1"/>
  <c r="AB24" i="1" s="1"/>
  <c r="AS24" i="1" s="1"/>
  <c r="AC25" i="1"/>
  <c r="AB25" i="1" s="1"/>
  <c r="AS25" i="1" s="1"/>
  <c r="AS13" i="1"/>
  <c r="AB14" i="1"/>
  <c r="AS14" i="1" s="1"/>
  <c r="AB15" i="1"/>
  <c r="AS15" i="1" s="1"/>
  <c r="AB16" i="1"/>
  <c r="AS16" i="1" s="1"/>
  <c r="AB17" i="1"/>
  <c r="AS17" i="1" s="1"/>
  <c r="AB18" i="1"/>
  <c r="AS18" i="1" s="1"/>
  <c r="AB19" i="1"/>
  <c r="AS19" i="1" s="1"/>
  <c r="AK88" i="1" l="1"/>
  <c r="AK89" i="1" s="1"/>
  <c r="AD79" i="1"/>
  <c r="AD37" i="1"/>
  <c r="AL88" i="1"/>
  <c r="AL89" i="1" s="1"/>
  <c r="AN88" i="1"/>
  <c r="AN89" i="1" s="1"/>
  <c r="AP88" i="1"/>
  <c r="AP89" i="1" s="1"/>
  <c r="AR88" i="1"/>
  <c r="AR89" i="1" s="1"/>
  <c r="AM88" i="1"/>
  <c r="AM89" i="1" s="1"/>
  <c r="AO88" i="1"/>
  <c r="AO89" i="1" s="1"/>
  <c r="AQ88" i="1"/>
  <c r="AQ89" i="1" s="1"/>
  <c r="AD94" i="1"/>
  <c r="AB94" i="1" s="1"/>
  <c r="AB93" i="1" s="1"/>
  <c r="AC37" i="1"/>
  <c r="AC101" i="1"/>
  <c r="AC80" i="1"/>
  <c r="AB29" i="1"/>
  <c r="AS29" i="1" s="1"/>
  <c r="AC104" i="1"/>
  <c r="AC22" i="1"/>
  <c r="AB22" i="1" s="1"/>
  <c r="AC103" i="1"/>
  <c r="AC102" i="1"/>
  <c r="AC100" i="1"/>
  <c r="AC78" i="1"/>
  <c r="AB78" i="1" s="1"/>
  <c r="AB77" i="1" s="1"/>
  <c r="AB56" i="1"/>
  <c r="AC56" i="1"/>
  <c r="AD77" i="1"/>
  <c r="AD28" i="1"/>
  <c r="AB32" i="1"/>
  <c r="AS32" i="1" s="1"/>
  <c r="AB30" i="1"/>
  <c r="AS30" i="1" s="1"/>
  <c r="AS22" i="1" l="1"/>
  <c r="AB80" i="1"/>
  <c r="AB79" i="1" s="1"/>
  <c r="AC79" i="1"/>
  <c r="AD93" i="1"/>
  <c r="AC77" i="1"/>
  <c r="AC28" i="1"/>
  <c r="AC83" i="1"/>
  <c r="AD9" i="1"/>
  <c r="AB31" i="1"/>
  <c r="AB37" i="1" l="1"/>
  <c r="AS38" i="1"/>
  <c r="AS76" i="1"/>
  <c r="AS79" i="1"/>
  <c r="AB28" i="1"/>
  <c r="AS31" i="1"/>
  <c r="AB9" i="1"/>
  <c r="AS11" i="1"/>
  <c r="AC9" i="1"/>
  <c r="AC90" i="1" l="1"/>
  <c r="AD92" i="1"/>
  <c r="AB90" i="1" l="1"/>
  <c r="AB91" i="1" s="1"/>
  <c r="AB92" i="1"/>
  <c r="AC92" i="1"/>
  <c r="AC91" i="1"/>
  <c r="AD90" i="1"/>
  <c r="AD91" i="1" l="1"/>
</calcChain>
</file>

<file path=xl/sharedStrings.xml><?xml version="1.0" encoding="utf-8"?>
<sst xmlns="http://schemas.openxmlformats.org/spreadsheetml/2006/main" count="384" uniqueCount="251">
  <si>
    <t>Индекс</t>
  </si>
  <si>
    <t>экзамен</t>
  </si>
  <si>
    <t>зачеты</t>
  </si>
  <si>
    <t>Распределение по семестрам</t>
  </si>
  <si>
    <t>курсовые работы</t>
  </si>
  <si>
    <t>самостоятельная учебная нагрузка студента</t>
  </si>
  <si>
    <t>всего</t>
  </si>
  <si>
    <t>групповые занятия</t>
  </si>
  <si>
    <t>мелкогрупповые занятия</t>
  </si>
  <si>
    <t>индивидуальные занятия</t>
  </si>
  <si>
    <t>Обязательные учебные занятия</t>
  </si>
  <si>
    <t>Распределение обязательных учебных занятий по курсам и семестрам</t>
  </si>
  <si>
    <t>1 курс</t>
  </si>
  <si>
    <t>2 курс</t>
  </si>
  <si>
    <t>3 курс</t>
  </si>
  <si>
    <t>4 курс</t>
  </si>
  <si>
    <t>Народная музыкальная культура</t>
  </si>
  <si>
    <t>семестры</t>
  </si>
  <si>
    <t>недели</t>
  </si>
  <si>
    <t>Иностранный язык</t>
  </si>
  <si>
    <t>Естествознание</t>
  </si>
  <si>
    <t>Физическая культура</t>
  </si>
  <si>
    <t>Основы безопасности жизнедеятельности</t>
  </si>
  <si>
    <t>Русский язык</t>
  </si>
  <si>
    <t>Литература</t>
  </si>
  <si>
    <t>История мировой культуры</t>
  </si>
  <si>
    <t>История</t>
  </si>
  <si>
    <t>Музыкальная литература 
(зарубежная и отечественная)</t>
  </si>
  <si>
    <t>Недельная нагрузка студента по циклу</t>
  </si>
  <si>
    <t>ОГСЭ.00</t>
  </si>
  <si>
    <t>ОГСЭ.01</t>
  </si>
  <si>
    <t>Основы философии</t>
  </si>
  <si>
    <t>ОГСЭ.02</t>
  </si>
  <si>
    <t>ОГСЭ.03</t>
  </si>
  <si>
    <t>Психология общения</t>
  </si>
  <si>
    <t>ОГСЭ.04</t>
  </si>
  <si>
    <t>ОГСЭ.05</t>
  </si>
  <si>
    <t>П.00</t>
  </si>
  <si>
    <t>ОП.00</t>
  </si>
  <si>
    <t>ОП.01</t>
  </si>
  <si>
    <t>ОП.02</t>
  </si>
  <si>
    <t>Сольфеджио</t>
  </si>
  <si>
    <t>ОП.03</t>
  </si>
  <si>
    <t>Элементарная теория музыки</t>
  </si>
  <si>
    <t>ОП.04</t>
  </si>
  <si>
    <t>Гармония</t>
  </si>
  <si>
    <t>ОП.05</t>
  </si>
  <si>
    <t>Анализ музыкальных произведений</t>
  </si>
  <si>
    <t>ОП.06</t>
  </si>
  <si>
    <t>Музыкальная информатика</t>
  </si>
  <si>
    <t>ОП.07</t>
  </si>
  <si>
    <t>Безопасность жизнедеятельности</t>
  </si>
  <si>
    <t>ПМ.00</t>
  </si>
  <si>
    <t>Обществознание</t>
  </si>
  <si>
    <t>ПМ.01</t>
  </si>
  <si>
    <t>Исполнительская деятельность</t>
  </si>
  <si>
    <t>МДК.01.01</t>
  </si>
  <si>
    <t>Специальный инструмент</t>
  </si>
  <si>
    <t>Ансамблевое исполнительство</t>
  </si>
  <si>
    <t>Концертмейстерский класс</t>
  </si>
  <si>
    <t>МДК.01.02</t>
  </si>
  <si>
    <t>МДК.01.03</t>
  </si>
  <si>
    <t>МДК.01.04</t>
  </si>
  <si>
    <t>МДК.01.05</t>
  </si>
  <si>
    <t>ПМ.02</t>
  </si>
  <si>
    <t>Педагогическая деятельность</t>
  </si>
  <si>
    <t>МДК.02.01</t>
  </si>
  <si>
    <t>МДК.02.02</t>
  </si>
  <si>
    <t>Педагогические основы преподавания творческих дисциплин</t>
  </si>
  <si>
    <t>Учебно-методическое обеспечение учебного процесса</t>
  </si>
  <si>
    <t>Учебная практика</t>
  </si>
  <si>
    <t>УП.01</t>
  </si>
  <si>
    <t>УП.02</t>
  </si>
  <si>
    <t>УП.03</t>
  </si>
  <si>
    <t>Концертмейстерская подготовка</t>
  </si>
  <si>
    <t>Учебная практика по педагогической работе</t>
  </si>
  <si>
    <t>ПП.00</t>
  </si>
  <si>
    <t>ПП.01</t>
  </si>
  <si>
    <t>Исполнительская практика</t>
  </si>
  <si>
    <t>4 нед.</t>
  </si>
  <si>
    <t>ПП.02</t>
  </si>
  <si>
    <t>Педагогическая практика</t>
  </si>
  <si>
    <t>1 нед.</t>
  </si>
  <si>
    <t>ПДП.00</t>
  </si>
  <si>
    <t>Промежуточная аттестация</t>
  </si>
  <si>
    <t>ГИА.00</t>
  </si>
  <si>
    <t>ГИА.01</t>
  </si>
  <si>
    <t>Подготовка выпускной квалификационной работы</t>
  </si>
  <si>
    <t>ГИА.02</t>
  </si>
  <si>
    <t>ГИА.03</t>
  </si>
  <si>
    <t>Государственный экзамен (по видам инструментов)</t>
  </si>
  <si>
    <t>ГИА.04</t>
  </si>
  <si>
    <t xml:space="preserve">Государственный экзамен </t>
  </si>
  <si>
    <t>м</t>
  </si>
  <si>
    <t>Методика обучения игре на инструменте</t>
  </si>
  <si>
    <t>УП.00</t>
  </si>
  <si>
    <t>Всего часов обучения по циклам ППССЗ</t>
  </si>
  <si>
    <t>Производственная практика</t>
  </si>
  <si>
    <t>Производственная практика (преддипломная)</t>
  </si>
  <si>
    <t>Всего форм контроля:</t>
  </si>
  <si>
    <t>г</t>
  </si>
  <si>
    <t>Производственная практика (по профилю специальности)</t>
  </si>
  <si>
    <t>Государственная итоговая аттестация</t>
  </si>
  <si>
    <t>Каникулы</t>
  </si>
  <si>
    <t>и</t>
  </si>
  <si>
    <t>ОП.08</t>
  </si>
  <si>
    <t>Курсы</t>
  </si>
  <si>
    <t>Сентябрь</t>
  </si>
  <si>
    <t>29.09 - 05.10</t>
  </si>
  <si>
    <t>Октябрь</t>
  </si>
  <si>
    <t>27.10 - 2.11</t>
  </si>
  <si>
    <t>Ноябрь</t>
  </si>
  <si>
    <t>Декабрь</t>
  </si>
  <si>
    <t>30.12 - 4.01</t>
  </si>
  <si>
    <t>Январь</t>
  </si>
  <si>
    <t>26.01 - 1.02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</si>
  <si>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</si>
  <si>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</si>
  <si>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</si>
  <si>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</si>
  <si>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</si>
  <si>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</si>
  <si>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</si>
  <si>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1 - 7</t>
  </si>
  <si>
    <t>8 - 14</t>
  </si>
  <si>
    <t>15 - 21</t>
  </si>
  <si>
    <t>22 - 28</t>
  </si>
  <si>
    <t>6 - 12</t>
  </si>
  <si>
    <t>13 - 19</t>
  </si>
  <si>
    <t>20 - 26</t>
  </si>
  <si>
    <t>3 - 9</t>
  </si>
  <si>
    <t>10 - 16</t>
  </si>
  <si>
    <t>17 - 23</t>
  </si>
  <si>
    <t>24 - 30</t>
  </si>
  <si>
    <t>22 - 29</t>
  </si>
  <si>
    <t>5 - 11</t>
  </si>
  <si>
    <t>12 - 18</t>
  </si>
  <si>
    <t>19 - 25</t>
  </si>
  <si>
    <t>2 - 8</t>
  </si>
  <si>
    <t>9 - 15</t>
  </si>
  <si>
    <t xml:space="preserve">16 - 22 </t>
  </si>
  <si>
    <t>16 - 22</t>
  </si>
  <si>
    <t xml:space="preserve"> =</t>
  </si>
  <si>
    <t>*</t>
  </si>
  <si>
    <t>Обозначения:</t>
  </si>
  <si>
    <t>::</t>
  </si>
  <si>
    <t>Неделя отсутствует</t>
  </si>
  <si>
    <t>Курс</t>
  </si>
  <si>
    <t>ГИА</t>
  </si>
  <si>
    <t>Всего</t>
  </si>
  <si>
    <t>по профилю специальности</t>
  </si>
  <si>
    <t>преддипломная</t>
  </si>
  <si>
    <t>подготовка</t>
  </si>
  <si>
    <t>проведение</t>
  </si>
  <si>
    <t>нед.</t>
  </si>
  <si>
    <t>часов</t>
  </si>
  <si>
    <t>Общеобразовательный учебный цикл</t>
  </si>
  <si>
    <t>Учебные дисциплины</t>
  </si>
  <si>
    <t>Суммарное количество часов обязательной и вариативной частей ППССЗ (без учета учебной практики)</t>
  </si>
  <si>
    <t>Общий гуманитарный и социально-экономический учебный цикл</t>
  </si>
  <si>
    <t xml:space="preserve">Профессиональный учебный цикл </t>
  </si>
  <si>
    <t xml:space="preserve">Общепрофессиональные дисциплины </t>
  </si>
  <si>
    <t xml:space="preserve">Профессиональные модули </t>
  </si>
  <si>
    <t>Всего часов обучения по циклам ППССЗ, включая Общеобразовательный учебный цикл</t>
  </si>
  <si>
    <t>Рассредоточенная</t>
  </si>
  <si>
    <t>Концентрированная</t>
  </si>
  <si>
    <t>Защита выпускной квалификационной работы (дипломная работа)</t>
  </si>
  <si>
    <t>другие формы контроля</t>
  </si>
  <si>
    <t>Обучение по дисциплинам и междисциплинарным курсам, в том числе учебная практика и производственная практика (по профилю специальности)</t>
  </si>
  <si>
    <t>экзамены</t>
  </si>
  <si>
    <t>зачеты, включая физическую культуру</t>
  </si>
  <si>
    <t>Специальность 53.02.03 ИНСТРУМЕНТАЛЬНОЕ ИСПОЛНИТЕЛЬСТВО (по видам инструментов)</t>
  </si>
  <si>
    <t>Максимальный объем учебной нагрузки</t>
  </si>
  <si>
    <t>Аудиторная учебная нагрузка</t>
  </si>
  <si>
    <t>Обучение по дисциплинам и междисциплинарным курсам</t>
  </si>
  <si>
    <t>из них обучение по учебным дисциплинам и междисциплинарным курсам</t>
  </si>
  <si>
    <t>Наименование учебных дисциплин, профессиональных модулей, междисциплинарных курсов</t>
  </si>
  <si>
    <t xml:space="preserve">максимальная учебная нагрузка </t>
  </si>
  <si>
    <t>1. КАЛЕНДАРНЫЙ УЧЕБНЫЙ ГРАФИК</t>
  </si>
  <si>
    <t>2. СВОДНЫЕ ДАННЫЕ ПО БЮДЖЕТУ ВРЕМЕНИ</t>
  </si>
  <si>
    <t>Формы контроля:</t>
  </si>
  <si>
    <t>Теор. обучение</t>
  </si>
  <si>
    <t>Лаб. и пр. занятия</t>
  </si>
  <si>
    <t>Курс. проект.</t>
  </si>
  <si>
    <t>Максим. учебная нагрузка</t>
  </si>
  <si>
    <t>Обяз. Часть</t>
  </si>
  <si>
    <t>Вар. Часть</t>
  </si>
  <si>
    <t>нед</t>
  </si>
  <si>
    <t>23.02 - 1.03</t>
  </si>
  <si>
    <t>30.03 - 5.04</t>
  </si>
  <si>
    <t>27.04 -  3.05</t>
  </si>
  <si>
    <t>29.06 - 5.07</t>
  </si>
  <si>
    <t>27.07 - 2.08</t>
  </si>
  <si>
    <t xml:space="preserve">2 - 8 </t>
  </si>
  <si>
    <t>23 - 29</t>
  </si>
  <si>
    <t>4 - 10</t>
  </si>
  <si>
    <t>11 - 17</t>
  </si>
  <si>
    <t>18 - 24</t>
  </si>
  <si>
    <t>25 - 31</t>
  </si>
  <si>
    <t>24 - 31</t>
  </si>
  <si>
    <t>1.12 - 7.12</t>
  </si>
  <si>
    <t>Астрономия</t>
  </si>
  <si>
    <t>3. План учебного процесса
специальность 53.02.03 Инструментальное исполнительство (по видам инструментов) фортепиано</t>
  </si>
  <si>
    <t>Русский язык и культура речи</t>
  </si>
  <si>
    <t>Основы финансовой грамотности</t>
  </si>
  <si>
    <t>Чтение с листа</t>
  </si>
  <si>
    <t>Подбор по слуху</t>
  </si>
  <si>
    <t>Чтение оркестровых переложений</t>
  </si>
  <si>
    <t>Камерный ансамбль</t>
  </si>
  <si>
    <t>История исполнительского искусства, устройство клавишных инструментов</t>
  </si>
  <si>
    <t>Дополнительный инструмент (клавесин)</t>
  </si>
  <si>
    <t>Дополнительный инструмент (синтезатор)</t>
  </si>
  <si>
    <t>Основы композиции, инструментоведение, дополнительный инструмент</t>
  </si>
  <si>
    <t>Фортепианный дуэт</t>
  </si>
  <si>
    <t>Чтение с листа и транспозиция</t>
  </si>
  <si>
    <t>УП.04</t>
  </si>
  <si>
    <t>УП.04.01</t>
  </si>
  <si>
    <t>УП.04.02</t>
  </si>
  <si>
    <t>Репертуар ДМШ</t>
  </si>
  <si>
    <t>УП.05</t>
  </si>
  <si>
    <t>Рассредоточенная(исп.)</t>
  </si>
  <si>
    <t>Рассредоточенная (пед)</t>
  </si>
  <si>
    <t>5 нед.</t>
  </si>
  <si>
    <t>ОГСЭ.06</t>
  </si>
  <si>
    <t>Фортепиано</t>
  </si>
  <si>
    <t>III</t>
  </si>
  <si>
    <t>1.06 - 7 .06</t>
  </si>
  <si>
    <t>Основы компзиции и</t>
  </si>
  <si>
    <t>инструментоведение</t>
  </si>
  <si>
    <t>ОУЦ.00</t>
  </si>
  <si>
    <t>ОУП.00</t>
  </si>
  <si>
    <t>ОУП.01</t>
  </si>
  <si>
    <t>ОУП.02</t>
  </si>
  <si>
    <t>ОУП.03</t>
  </si>
  <si>
    <t>ОУП.04</t>
  </si>
  <si>
    <t>ОУП.05</t>
  </si>
  <si>
    <t>ОУП.06</t>
  </si>
  <si>
    <t>ОУП.07</t>
  </si>
  <si>
    <t>ОУП.08</t>
  </si>
  <si>
    <t>ОУП.09</t>
  </si>
  <si>
    <t>ОУП.10</t>
  </si>
  <si>
    <t>Родная литература</t>
  </si>
  <si>
    <t>Математика</t>
  </si>
  <si>
    <t>ПУП.00</t>
  </si>
  <si>
    <t>Профильные учебные предметы</t>
  </si>
  <si>
    <t>ПУП.01</t>
  </si>
  <si>
    <t>ПУП.02</t>
  </si>
  <si>
    <t>ПУП.03</t>
  </si>
  <si>
    <t>ПУП.04</t>
  </si>
  <si>
    <t>Производственная практика (преддипломная) проводится в течение 7,8 семестров</t>
  </si>
  <si>
    <t>Подготовка к Государственной итоговой аттестации (1 н.), проведение Государственной итоговой аттестации (3 н.)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</si>
</sst>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8"/>
      <color theme="0" tint="-0.499984740745262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6"/>
      <color theme="1"/>
      <name val="Times New Roman"/>
      <family val="1"/>
      <charset val="204"/>
    </font>
    <font>
      <i/>
      <sz val="6"/>
      <color theme="0" tint="-0.499984740745262"/>
      <name val="Times New Roman"/>
      <family val="1"/>
      <charset val="204"/>
    </font>
    <font>
      <b/>
      <sz val="6"/>
      <color theme="1"/>
      <name val="Times New Roman"/>
      <family val="1"/>
      <charset val="204"/>
    </font>
    <font>
      <sz val="6"/>
      <color rgb="FFFF0000"/>
      <name val="Times New Roman"/>
      <family val="1"/>
      <charset val="204"/>
    </font>
    <font>
      <b/>
      <sz val="6"/>
      <color rgb="FFFF0000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D9FFD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A1FDB3"/>
        <bgColor indexed="64"/>
      </patternFill>
    </fill>
    <fill>
      <patternFill patternType="solid">
        <fgColor rgb="FFF5FCAE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EFFC9E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2">
    <xf numFmtId="0" fontId="0" fillId="0" borderId="0" xfId="0"/>
    <xf numFmtId="0" fontId="2" fillId="0" borderId="0" xfId="0" applyFont="1" applyAlignment="1">
      <alignment wrapText="1"/>
    </xf>
    <xf numFmtId="0" fontId="2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/>
    <xf numFmtId="0" fontId="2" fillId="0" borderId="0" xfId="0" applyFont="1" applyAlignment="1">
      <alignment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wrapText="1"/>
    </xf>
    <xf numFmtId="0" fontId="6" fillId="0" borderId="2" xfId="0" applyFont="1" applyBorder="1" applyAlignment="1">
      <alignment horizont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3" fillId="5" borderId="1" xfId="0" applyFont="1" applyFill="1" applyBorder="1" applyAlignment="1">
      <alignment horizontal="center" vertical="center" wrapText="1"/>
    </xf>
    <xf numFmtId="0" fontId="2" fillId="6" borderId="9" xfId="0" applyFont="1" applyFill="1" applyBorder="1" applyAlignment="1">
      <alignment horizontal="center" vertical="center" wrapText="1"/>
    </xf>
    <xf numFmtId="0" fontId="2" fillId="6" borderId="10" xfId="0" applyFont="1" applyFill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6" borderId="9" xfId="0" applyFont="1" applyFill="1" applyBorder="1" applyAlignment="1">
      <alignment horizontal="center" vertical="center" wrapText="1"/>
    </xf>
    <xf numFmtId="0" fontId="3" fillId="6" borderId="10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6" fillId="0" borderId="13" xfId="0" applyFont="1" applyBorder="1" applyAlignment="1">
      <alignment horizontal="center" wrapText="1"/>
    </xf>
    <xf numFmtId="0" fontId="2" fillId="6" borderId="14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6" borderId="14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2" fillId="6" borderId="13" xfId="0" applyFont="1" applyFill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6" borderId="13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wrapText="1"/>
    </xf>
    <xf numFmtId="0" fontId="3" fillId="0" borderId="3" xfId="0" applyFont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wrapText="1"/>
    </xf>
    <xf numFmtId="0" fontId="2" fillId="4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0" fillId="0" borderId="0" xfId="0" applyFont="1" applyAlignment="1"/>
    <xf numFmtId="0" fontId="5" fillId="0" borderId="0" xfId="0" applyFont="1" applyAlignment="1">
      <alignment horizontal="center"/>
    </xf>
    <xf numFmtId="0" fontId="1" fillId="0" borderId="0" xfId="0" applyFont="1" applyAlignment="1"/>
    <xf numFmtId="49" fontId="2" fillId="0" borderId="1" xfId="0" applyNumberFormat="1" applyFont="1" applyBorder="1" applyAlignment="1">
      <alignment horizontal="center" textRotation="90"/>
    </xf>
    <xf numFmtId="0" fontId="2" fillId="0" borderId="20" xfId="0" applyFont="1" applyBorder="1" applyAlignment="1">
      <alignment textRotation="90"/>
    </xf>
    <xf numFmtId="49" fontId="2" fillId="0" borderId="2" xfId="0" applyNumberFormat="1" applyFont="1" applyBorder="1" applyAlignment="1">
      <alignment horizontal="center" textRotation="90"/>
    </xf>
    <xf numFmtId="49" fontId="2" fillId="0" borderId="20" xfId="0" applyNumberFormat="1" applyFont="1" applyBorder="1" applyAlignment="1">
      <alignment horizontal="center" textRotation="90"/>
    </xf>
    <xf numFmtId="49" fontId="2" fillId="0" borderId="20" xfId="0" applyNumberFormat="1" applyFont="1" applyBorder="1" applyAlignment="1">
      <alignment textRotation="90"/>
    </xf>
    <xf numFmtId="0" fontId="10" fillId="0" borderId="1" xfId="0" applyFont="1" applyBorder="1" applyAlignment="1">
      <alignment horizontal="center" textRotation="90"/>
    </xf>
    <xf numFmtId="0" fontId="11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0" fontId="12" fillId="7" borderId="1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left" vertical="center"/>
    </xf>
    <xf numFmtId="0" fontId="12" fillId="7" borderId="0" xfId="0" applyFont="1" applyFill="1" applyBorder="1" applyAlignment="1">
      <alignment horizontal="center" vertical="center"/>
    </xf>
    <xf numFmtId="0" fontId="5" fillId="0" borderId="0" xfId="0" applyFont="1" applyAlignment="1"/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left"/>
    </xf>
    <xf numFmtId="0" fontId="11" fillId="0" borderId="1" xfId="0" applyFont="1" applyBorder="1" applyAlignment="1">
      <alignment horizontal="center" vertical="center"/>
    </xf>
    <xf numFmtId="0" fontId="3" fillId="6" borderId="13" xfId="0" applyFont="1" applyFill="1" applyBorder="1" applyAlignment="1">
      <alignment horizontal="left" vertical="center" wrapText="1"/>
    </xf>
    <xf numFmtId="0" fontId="3" fillId="6" borderId="1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4" fillId="2" borderId="13" xfId="0" applyFont="1" applyFill="1" applyBorder="1" applyAlignment="1">
      <alignment vertical="center" wrapText="1"/>
    </xf>
    <xf numFmtId="0" fontId="3" fillId="8" borderId="1" xfId="0" applyFont="1" applyFill="1" applyBorder="1" applyAlignment="1">
      <alignment horizontal="left" vertical="center" wrapText="1"/>
    </xf>
    <xf numFmtId="0" fontId="3" fillId="8" borderId="13" xfId="0" applyFont="1" applyFill="1" applyBorder="1" applyAlignment="1">
      <alignment vertical="center" wrapText="1"/>
    </xf>
    <xf numFmtId="0" fontId="3" fillId="8" borderId="13" xfId="0" applyFont="1" applyFill="1" applyBorder="1" applyAlignment="1">
      <alignment horizontal="center" vertical="center" wrapText="1"/>
    </xf>
    <xf numFmtId="0" fontId="3" fillId="8" borderId="2" xfId="0" applyFont="1" applyFill="1" applyBorder="1" applyAlignment="1">
      <alignment horizontal="center" vertical="center" wrapText="1"/>
    </xf>
    <xf numFmtId="0" fontId="3" fillId="8" borderId="9" xfId="0" applyFont="1" applyFill="1" applyBorder="1" applyAlignment="1">
      <alignment horizontal="center" vertical="center" wrapText="1"/>
    </xf>
    <xf numFmtId="0" fontId="3" fillId="8" borderId="10" xfId="0" applyFont="1" applyFill="1" applyBorder="1" applyAlignment="1">
      <alignment horizontal="center" vertical="center" wrapText="1"/>
    </xf>
    <xf numFmtId="0" fontId="3" fillId="8" borderId="14" xfId="0" applyFont="1" applyFill="1" applyBorder="1" applyAlignment="1">
      <alignment horizontal="center" vertical="center" wrapText="1"/>
    </xf>
    <xf numFmtId="0" fontId="3" fillId="8" borderId="3" xfId="0" applyFont="1" applyFill="1" applyBorder="1" applyAlignment="1">
      <alignment horizontal="center" vertical="center" wrapText="1"/>
    </xf>
    <xf numFmtId="0" fontId="3" fillId="8" borderId="0" xfId="0" applyFont="1" applyFill="1" applyAlignment="1">
      <alignment wrapText="1"/>
    </xf>
    <xf numFmtId="0" fontId="2" fillId="8" borderId="1" xfId="0" applyFont="1" applyFill="1" applyBorder="1" applyAlignment="1">
      <alignment horizontal="left" vertical="center" wrapText="1"/>
    </xf>
    <xf numFmtId="0" fontId="2" fillId="8" borderId="13" xfId="0" applyFont="1" applyFill="1" applyBorder="1" applyAlignment="1">
      <alignment vertical="center" wrapText="1"/>
    </xf>
    <xf numFmtId="0" fontId="2" fillId="8" borderId="13" xfId="0" applyFont="1" applyFill="1" applyBorder="1" applyAlignment="1">
      <alignment horizontal="center" vertical="center" wrapText="1"/>
    </xf>
    <xf numFmtId="0" fontId="2" fillId="8" borderId="2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2" fillId="8" borderId="9" xfId="0" applyFont="1" applyFill="1" applyBorder="1" applyAlignment="1">
      <alignment horizontal="center" vertical="center" wrapText="1"/>
    </xf>
    <xf numFmtId="0" fontId="2" fillId="8" borderId="10" xfId="0" applyFont="1" applyFill="1" applyBorder="1" applyAlignment="1">
      <alignment horizontal="center" vertical="center" wrapText="1"/>
    </xf>
    <xf numFmtId="0" fontId="2" fillId="8" borderId="14" xfId="0" applyFont="1" applyFill="1" applyBorder="1" applyAlignment="1">
      <alignment horizontal="center" vertical="center" wrapText="1"/>
    </xf>
    <xf numFmtId="0" fontId="2" fillId="8" borderId="3" xfId="0" applyFont="1" applyFill="1" applyBorder="1" applyAlignment="1">
      <alignment horizontal="center" vertical="center" wrapText="1"/>
    </xf>
    <xf numFmtId="0" fontId="2" fillId="8" borderId="0" xfId="0" applyFont="1" applyFill="1" applyAlignment="1">
      <alignment wrapText="1"/>
    </xf>
    <xf numFmtId="0" fontId="3" fillId="0" borderId="1" xfId="0" applyFont="1" applyBorder="1" applyAlignment="1">
      <alignment horizontal="left" vertical="center" wrapText="1"/>
    </xf>
    <xf numFmtId="0" fontId="3" fillId="0" borderId="13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3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3" fillId="6" borderId="1" xfId="0" applyFont="1" applyFill="1" applyBorder="1" applyAlignment="1">
      <alignment horizontal="left" vertical="center" wrapText="1"/>
    </xf>
    <xf numFmtId="0" fontId="2" fillId="6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1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0" borderId="0" xfId="0" applyFont="1" applyAlignment="1">
      <alignment wrapText="1"/>
    </xf>
    <xf numFmtId="0" fontId="6" fillId="0" borderId="13" xfId="0" applyFont="1" applyBorder="1" applyAlignment="1">
      <alignment horizontal="center" vertical="center" wrapText="1"/>
    </xf>
    <xf numFmtId="0" fontId="2" fillId="0" borderId="13" xfId="0" applyFont="1" applyFill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3" fillId="2" borderId="13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center"/>
    </xf>
    <xf numFmtId="0" fontId="11" fillId="0" borderId="16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 wrapText="1"/>
    </xf>
    <xf numFmtId="1" fontId="3" fillId="6" borderId="2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wrapText="1"/>
    </xf>
    <xf numFmtId="0" fontId="13" fillId="0" borderId="1" xfId="0" applyFont="1" applyBorder="1" applyAlignment="1">
      <alignment wrapText="1"/>
    </xf>
    <xf numFmtId="0" fontId="15" fillId="6" borderId="12" xfId="0" applyFont="1" applyFill="1" applyBorder="1" applyAlignment="1">
      <alignment horizontal="center" vertical="center" wrapText="1"/>
    </xf>
    <xf numFmtId="0" fontId="15" fillId="6" borderId="7" xfId="0" applyFont="1" applyFill="1" applyBorder="1" applyAlignment="1">
      <alignment horizontal="center" vertical="center" wrapText="1"/>
    </xf>
    <xf numFmtId="0" fontId="15" fillId="6" borderId="8" xfId="0" applyFont="1" applyFill="1" applyBorder="1" applyAlignment="1">
      <alignment horizontal="center" vertical="center" wrapText="1"/>
    </xf>
    <xf numFmtId="0" fontId="15" fillId="6" borderId="6" xfId="0" applyFont="1" applyFill="1" applyBorder="1" applyAlignment="1">
      <alignment horizontal="center" vertical="center" wrapText="1"/>
    </xf>
    <xf numFmtId="0" fontId="13" fillId="6" borderId="12" xfId="0" applyFont="1" applyFill="1" applyBorder="1" applyAlignment="1">
      <alignment horizontal="center" vertical="center" wrapText="1"/>
    </xf>
    <xf numFmtId="0" fontId="13" fillId="6" borderId="7" xfId="0" applyFont="1" applyFill="1" applyBorder="1" applyAlignment="1">
      <alignment horizontal="center" vertical="center" wrapText="1"/>
    </xf>
    <xf numFmtId="0" fontId="13" fillId="6" borderId="8" xfId="0" applyFont="1" applyFill="1" applyBorder="1" applyAlignment="1">
      <alignment horizontal="center" vertical="center" wrapText="1"/>
    </xf>
    <xf numFmtId="0" fontId="13" fillId="6" borderId="6" xfId="0" applyFont="1" applyFill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8" borderId="12" xfId="0" applyFont="1" applyFill="1" applyBorder="1" applyAlignment="1">
      <alignment horizontal="center" vertical="center" wrapText="1"/>
    </xf>
    <xf numFmtId="0" fontId="16" fillId="8" borderId="7" xfId="0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 wrapText="1"/>
    </xf>
    <xf numFmtId="0" fontId="16" fillId="6" borderId="12" xfId="0" applyFont="1" applyFill="1" applyBorder="1" applyAlignment="1">
      <alignment horizontal="center" vertical="center" wrapText="1"/>
    </xf>
    <xf numFmtId="0" fontId="16" fillId="6" borderId="7" xfId="0" applyFont="1" applyFill="1" applyBorder="1" applyAlignment="1">
      <alignment horizontal="center" vertical="center" wrapText="1"/>
    </xf>
    <xf numFmtId="0" fontId="16" fillId="6" borderId="8" xfId="0" applyFont="1" applyFill="1" applyBorder="1" applyAlignment="1">
      <alignment horizontal="center" vertical="center" wrapText="1"/>
    </xf>
    <xf numFmtId="0" fontId="16" fillId="2" borderId="12" xfId="0" applyFont="1" applyFill="1" applyBorder="1" applyAlignment="1">
      <alignment horizontal="center" vertical="center" wrapText="1"/>
    </xf>
    <xf numFmtId="0" fontId="16" fillId="2" borderId="7" xfId="0" applyFont="1" applyFill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 wrapText="1"/>
    </xf>
    <xf numFmtId="0" fontId="17" fillId="0" borderId="12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6" borderId="12" xfId="0" applyFont="1" applyFill="1" applyBorder="1" applyAlignment="1">
      <alignment horizontal="center" vertical="center" wrapText="1"/>
    </xf>
    <xf numFmtId="0" fontId="17" fillId="6" borderId="7" xfId="0" applyFont="1" applyFill="1" applyBorder="1" applyAlignment="1">
      <alignment horizontal="center" vertical="center" wrapText="1"/>
    </xf>
    <xf numFmtId="0" fontId="17" fillId="6" borderId="8" xfId="0" applyFont="1" applyFill="1" applyBorder="1" applyAlignment="1">
      <alignment horizontal="center" vertical="center" wrapText="1"/>
    </xf>
    <xf numFmtId="0" fontId="17" fillId="8" borderId="12" xfId="0" applyFont="1" applyFill="1" applyBorder="1" applyAlignment="1">
      <alignment horizontal="center" vertical="center" wrapText="1"/>
    </xf>
    <xf numFmtId="0" fontId="17" fillId="8" borderId="7" xfId="0" applyFont="1" applyFill="1" applyBorder="1" applyAlignment="1">
      <alignment horizontal="center" vertical="center" wrapText="1"/>
    </xf>
    <xf numFmtId="0" fontId="17" fillId="8" borderId="8" xfId="0" applyFont="1" applyFill="1" applyBorder="1" applyAlignment="1">
      <alignment horizontal="center" vertical="center" wrapText="1"/>
    </xf>
    <xf numFmtId="0" fontId="16" fillId="8" borderId="8" xfId="0" applyFont="1" applyFill="1" applyBorder="1" applyAlignment="1">
      <alignment horizontal="center" vertical="center" wrapText="1"/>
    </xf>
    <xf numFmtId="0" fontId="13" fillId="2" borderId="12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15" fillId="2" borderId="12" xfId="0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 wrapText="1"/>
    </xf>
    <xf numFmtId="0" fontId="15" fillId="6" borderId="25" xfId="0" applyFont="1" applyFill="1" applyBorder="1" applyAlignment="1">
      <alignment horizontal="center" vertical="center" wrapText="1"/>
    </xf>
    <xf numFmtId="0" fontId="17" fillId="6" borderId="24" xfId="0" applyFont="1" applyFill="1" applyBorder="1" applyAlignment="1">
      <alignment horizontal="center" vertical="center" wrapText="1"/>
    </xf>
    <xf numFmtId="0" fontId="17" fillId="6" borderId="0" xfId="0" applyFont="1" applyFill="1" applyBorder="1" applyAlignment="1">
      <alignment horizontal="center" vertical="center" wrapText="1"/>
    </xf>
    <xf numFmtId="0" fontId="17" fillId="0" borderId="26" xfId="0" applyFont="1" applyFill="1" applyBorder="1" applyAlignment="1">
      <alignment horizontal="center" vertical="center" wrapText="1"/>
    </xf>
    <xf numFmtId="0" fontId="15" fillId="0" borderId="12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8" xfId="0" applyFont="1" applyFill="1" applyBorder="1" applyAlignment="1">
      <alignment horizontal="center" vertical="center" wrapText="1"/>
    </xf>
    <xf numFmtId="0" fontId="13" fillId="0" borderId="31" xfId="0" applyFont="1" applyFill="1" applyBorder="1" applyAlignment="1">
      <alignment horizontal="center" vertical="center" wrapText="1"/>
    </xf>
    <xf numFmtId="0" fontId="13" fillId="0" borderId="28" xfId="0" applyFont="1" applyFill="1" applyBorder="1" applyAlignment="1">
      <alignment horizontal="center" vertical="center" wrapText="1"/>
    </xf>
    <xf numFmtId="0" fontId="13" fillId="0" borderId="29" xfId="0" applyFont="1" applyFill="1" applyBorder="1" applyAlignment="1">
      <alignment horizontal="center" vertical="center" wrapText="1"/>
    </xf>
    <xf numFmtId="0" fontId="13" fillId="0" borderId="27" xfId="0" applyFont="1" applyFill="1" applyBorder="1" applyAlignment="1">
      <alignment horizontal="center" vertical="center" wrapText="1"/>
    </xf>
    <xf numFmtId="0" fontId="13" fillId="0" borderId="30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  <xf numFmtId="0" fontId="3" fillId="6" borderId="11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3" fillId="8" borderId="4" xfId="0" applyFont="1" applyFill="1" applyBorder="1" applyAlignment="1">
      <alignment horizontal="center" vertical="center" wrapText="1"/>
    </xf>
    <xf numFmtId="0" fontId="2" fillId="8" borderId="11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1" fontId="3" fillId="6" borderId="4" xfId="0" applyNumberFormat="1" applyFont="1" applyFill="1" applyBorder="1" applyAlignment="1">
      <alignment horizontal="center" vertical="center" wrapText="1"/>
    </xf>
    <xf numFmtId="0" fontId="3" fillId="5" borderId="11" xfId="0" applyFont="1" applyFill="1" applyBorder="1" applyAlignment="1">
      <alignment horizontal="center" vertical="center" wrapText="1"/>
    </xf>
    <xf numFmtId="0" fontId="2" fillId="6" borderId="11" xfId="0" applyFon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8" borderId="11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wrapText="1"/>
    </xf>
    <xf numFmtId="0" fontId="3" fillId="0" borderId="1" xfId="0" applyFont="1" applyBorder="1" applyAlignment="1">
      <alignment wrapText="1"/>
    </xf>
    <xf numFmtId="0" fontId="3" fillId="8" borderId="1" xfId="0" applyFont="1" applyFill="1" applyBorder="1" applyAlignment="1">
      <alignment wrapText="1"/>
    </xf>
    <xf numFmtId="0" fontId="2" fillId="8" borderId="1" xfId="0" applyFont="1" applyFill="1" applyBorder="1" applyAlignment="1">
      <alignment wrapText="1"/>
    </xf>
    <xf numFmtId="0" fontId="2" fillId="0" borderId="0" xfId="0" applyFont="1" applyBorder="1" applyAlignment="1">
      <alignment wrapText="1"/>
    </xf>
    <xf numFmtId="0" fontId="18" fillId="5" borderId="11" xfId="0" applyFont="1" applyFill="1" applyBorder="1" applyAlignment="1">
      <alignment vertical="center" wrapText="1"/>
    </xf>
    <xf numFmtId="0" fontId="18" fillId="5" borderId="2" xfId="0" applyFont="1" applyFill="1" applyBorder="1" applyAlignment="1">
      <alignment vertical="center" wrapText="1"/>
    </xf>
    <xf numFmtId="0" fontId="14" fillId="0" borderId="1" xfId="0" applyFont="1" applyBorder="1" applyAlignment="1">
      <alignment horizontal="center" wrapText="1"/>
    </xf>
    <xf numFmtId="0" fontId="15" fillId="6" borderId="4" xfId="0" applyFont="1" applyFill="1" applyBorder="1" applyAlignment="1">
      <alignment horizontal="center" vertical="center" wrapText="1"/>
    </xf>
    <xf numFmtId="0" fontId="15" fillId="6" borderId="11" xfId="0" applyFont="1" applyFill="1" applyBorder="1" applyAlignment="1">
      <alignment horizontal="center" vertical="center" wrapText="1"/>
    </xf>
    <xf numFmtId="0" fontId="13" fillId="2" borderId="11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2" borderId="11" xfId="0" applyFont="1" applyFill="1" applyBorder="1" applyAlignment="1">
      <alignment horizontal="center" vertical="center" wrapText="1"/>
    </xf>
    <xf numFmtId="1" fontId="15" fillId="6" borderId="4" xfId="0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wrapText="1"/>
    </xf>
    <xf numFmtId="0" fontId="11" fillId="3" borderId="11" xfId="0" applyFont="1" applyFill="1" applyBorder="1" applyAlignment="1">
      <alignment horizontal="center" vertical="center" wrapText="1"/>
    </xf>
    <xf numFmtId="0" fontId="18" fillId="5" borderId="11" xfId="0" applyFont="1" applyFill="1" applyBorder="1" applyAlignment="1">
      <alignment horizontal="center" vertical="center" wrapText="1"/>
    </xf>
    <xf numFmtId="0" fontId="2" fillId="9" borderId="11" xfId="0" applyFont="1" applyFill="1" applyBorder="1" applyAlignment="1">
      <alignment horizontal="center" vertical="center" wrapText="1"/>
    </xf>
    <xf numFmtId="0" fontId="18" fillId="5" borderId="4" xfId="0" applyFont="1" applyFill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textRotation="90"/>
    </xf>
    <xf numFmtId="49" fontId="2" fillId="0" borderId="23" xfId="0" applyNumberFormat="1" applyFont="1" applyBorder="1" applyAlignment="1">
      <alignment horizontal="center" textRotation="90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6" borderId="2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10" borderId="1" xfId="0" applyFont="1" applyFill="1" applyBorder="1" applyAlignment="1">
      <alignment wrapText="1"/>
    </xf>
    <xf numFmtId="0" fontId="2" fillId="6" borderId="1" xfId="0" applyFont="1" applyFill="1" applyBorder="1" applyAlignment="1">
      <alignment wrapText="1"/>
    </xf>
    <xf numFmtId="0" fontId="2" fillId="5" borderId="1" xfId="0" applyFont="1" applyFill="1" applyBorder="1" applyAlignment="1">
      <alignment wrapText="1"/>
    </xf>
    <xf numFmtId="0" fontId="2" fillId="3" borderId="1" xfId="0" applyFont="1" applyFill="1" applyBorder="1" applyAlignment="1">
      <alignment wrapText="1"/>
    </xf>
    <xf numFmtId="0" fontId="3" fillId="10" borderId="1" xfId="0" applyFont="1" applyFill="1" applyBorder="1" applyAlignment="1">
      <alignment wrapText="1"/>
    </xf>
    <xf numFmtId="0" fontId="3" fillId="6" borderId="1" xfId="0" applyFont="1" applyFill="1" applyBorder="1" applyAlignment="1">
      <alignment wrapText="1"/>
    </xf>
    <xf numFmtId="0" fontId="2" fillId="3" borderId="1" xfId="0" applyFont="1" applyFill="1" applyBorder="1" applyAlignment="1">
      <alignment vertical="center" wrapText="1"/>
    </xf>
    <xf numFmtId="0" fontId="3" fillId="5" borderId="1" xfId="0" applyFont="1" applyFill="1" applyBorder="1" applyAlignment="1">
      <alignment wrapText="1"/>
    </xf>
    <xf numFmtId="0" fontId="3" fillId="5" borderId="1" xfId="0" applyFont="1" applyFill="1" applyBorder="1" applyAlignment="1">
      <alignment vertical="center" wrapText="1"/>
    </xf>
    <xf numFmtId="0" fontId="10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0" fontId="10" fillId="0" borderId="0" xfId="0" applyNumberFormat="1" applyFont="1" applyBorder="1" applyAlignment="1">
      <alignment horizontal="center" vertical="center"/>
    </xf>
    <xf numFmtId="0" fontId="19" fillId="0" borderId="11" xfId="0" applyFont="1" applyFill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2" fillId="7" borderId="1" xfId="0" applyFont="1" applyFill="1" applyBorder="1" applyAlignment="1">
      <alignment wrapText="1"/>
    </xf>
    <xf numFmtId="0" fontId="2" fillId="7" borderId="1" xfId="0" applyFont="1" applyFill="1" applyBorder="1" applyAlignment="1">
      <alignment horizontal="left" vertical="center" wrapText="1"/>
    </xf>
    <xf numFmtId="0" fontId="2" fillId="7" borderId="13" xfId="0" applyFont="1" applyFill="1" applyBorder="1" applyAlignment="1">
      <alignment vertical="center" wrapText="1"/>
    </xf>
    <xf numFmtId="0" fontId="16" fillId="7" borderId="12" xfId="0" applyFont="1" applyFill="1" applyBorder="1" applyAlignment="1">
      <alignment horizontal="center" vertical="center" wrapText="1"/>
    </xf>
    <xf numFmtId="0" fontId="16" fillId="7" borderId="7" xfId="0" applyFont="1" applyFill="1" applyBorder="1" applyAlignment="1">
      <alignment horizontal="center" vertical="center" wrapText="1"/>
    </xf>
    <xf numFmtId="0" fontId="16" fillId="7" borderId="8" xfId="0" applyFont="1" applyFill="1" applyBorder="1" applyAlignment="1">
      <alignment horizontal="center" vertical="center" wrapText="1"/>
    </xf>
    <xf numFmtId="0" fontId="2" fillId="7" borderId="13" xfId="0" applyFont="1" applyFill="1" applyBorder="1" applyAlignment="1">
      <alignment horizontal="center" vertical="center" wrapText="1"/>
    </xf>
    <xf numFmtId="0" fontId="2" fillId="7" borderId="2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7" borderId="11" xfId="0" applyFont="1" applyFill="1" applyBorder="1" applyAlignment="1">
      <alignment horizontal="center" vertical="center" wrapText="1"/>
    </xf>
    <xf numFmtId="0" fontId="2" fillId="7" borderId="9" xfId="0" applyFont="1" applyFill="1" applyBorder="1" applyAlignment="1">
      <alignment horizontal="center" vertical="center" wrapText="1"/>
    </xf>
    <xf numFmtId="0" fontId="2" fillId="7" borderId="10" xfId="0" applyFont="1" applyFill="1" applyBorder="1" applyAlignment="1">
      <alignment horizontal="center" vertical="center" wrapText="1"/>
    </xf>
    <xf numFmtId="0" fontId="2" fillId="7" borderId="14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vertical="center" wrapText="1"/>
    </xf>
    <xf numFmtId="0" fontId="2" fillId="7" borderId="0" xfId="0" applyFont="1" applyFill="1" applyAlignment="1">
      <alignment wrapText="1"/>
    </xf>
    <xf numFmtId="0" fontId="20" fillId="7" borderId="2" xfId="0" applyFont="1" applyFill="1" applyBorder="1" applyAlignment="1">
      <alignment horizontal="center" vertical="center" wrapText="1"/>
    </xf>
    <xf numFmtId="0" fontId="20" fillId="7" borderId="3" xfId="0" applyFont="1" applyFill="1" applyBorder="1" applyAlignment="1">
      <alignment horizontal="center" vertical="center" wrapText="1"/>
    </xf>
    <xf numFmtId="0" fontId="3" fillId="6" borderId="0" xfId="0" applyFont="1" applyFill="1" applyAlignment="1">
      <alignment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11" fillId="0" borderId="11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wrapText="1"/>
    </xf>
    <xf numFmtId="0" fontId="2" fillId="0" borderId="1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6" xfId="0" applyFont="1" applyBorder="1" applyAlignment="1">
      <alignment horizontal="center" textRotation="90"/>
    </xf>
    <xf numFmtId="0" fontId="2" fillId="0" borderId="20" xfId="0" applyFont="1" applyBorder="1" applyAlignment="1">
      <alignment horizontal="center" textRotation="90"/>
    </xf>
    <xf numFmtId="0" fontId="2" fillId="0" borderId="1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1" xfId="0" applyFont="1" applyBorder="1" applyAlignment="1">
      <alignment horizontal="center" textRotation="90"/>
    </xf>
    <xf numFmtId="0" fontId="5" fillId="0" borderId="0" xfId="0" applyFont="1" applyAlignment="1">
      <alignment horizontal="center"/>
    </xf>
    <xf numFmtId="0" fontId="1" fillId="0" borderId="0" xfId="0" applyFont="1" applyAlignment="1"/>
    <xf numFmtId="0" fontId="10" fillId="0" borderId="1" xfId="0" applyFont="1" applyBorder="1" applyAlignment="1">
      <alignment horizontal="center" textRotation="90"/>
    </xf>
    <xf numFmtId="0" fontId="8" fillId="0" borderId="16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 wrapText="1"/>
    </xf>
    <xf numFmtId="0" fontId="3" fillId="0" borderId="35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1" fillId="0" borderId="35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13" xfId="0" applyFont="1" applyBorder="1" applyAlignment="1">
      <alignment horizontal="righ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textRotation="90" wrapText="1"/>
    </xf>
    <xf numFmtId="0" fontId="3" fillId="0" borderId="22" xfId="0" applyFont="1" applyBorder="1" applyAlignment="1">
      <alignment horizontal="center" textRotation="90" wrapText="1"/>
    </xf>
    <xf numFmtId="0" fontId="3" fillId="0" borderId="20" xfId="0" applyFont="1" applyBorder="1" applyAlignment="1">
      <alignment horizontal="center" textRotation="90" wrapText="1"/>
    </xf>
    <xf numFmtId="0" fontId="2" fillId="0" borderId="1" xfId="0" applyFont="1" applyBorder="1" applyAlignment="1">
      <alignment horizontal="center" vertical="center" textRotation="90" wrapText="1"/>
    </xf>
    <xf numFmtId="0" fontId="8" fillId="0" borderId="16" xfId="0" applyFont="1" applyBorder="1" applyAlignment="1">
      <alignment horizontal="center" textRotation="90" wrapText="1"/>
    </xf>
    <xf numFmtId="0" fontId="8" fillId="0" borderId="22" xfId="0" applyFont="1" applyBorder="1" applyAlignment="1">
      <alignment horizontal="center" textRotation="90" wrapText="1"/>
    </xf>
    <xf numFmtId="0" fontId="8" fillId="0" borderId="20" xfId="0" applyFont="1" applyBorder="1" applyAlignment="1">
      <alignment horizontal="center" textRotation="90" wrapText="1"/>
    </xf>
    <xf numFmtId="0" fontId="3" fillId="0" borderId="1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wrapText="1"/>
    </xf>
    <xf numFmtId="0" fontId="14" fillId="0" borderId="2" xfId="0" applyFont="1" applyBorder="1" applyAlignment="1">
      <alignment horizontal="center" wrapText="1"/>
    </xf>
    <xf numFmtId="0" fontId="14" fillId="0" borderId="1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2" xfId="0" applyFont="1" applyBorder="1" applyAlignment="1">
      <alignment horizontal="center" textRotation="90" wrapText="1"/>
    </xf>
    <xf numFmtId="0" fontId="2" fillId="0" borderId="33" xfId="0" applyFont="1" applyBorder="1" applyAlignment="1">
      <alignment horizontal="center" textRotation="90" wrapText="1"/>
    </xf>
    <xf numFmtId="0" fontId="2" fillId="0" borderId="34" xfId="0" applyFont="1" applyBorder="1" applyAlignment="1">
      <alignment horizontal="center" textRotation="90" wrapText="1"/>
    </xf>
    <xf numFmtId="0" fontId="2" fillId="0" borderId="16" xfId="0" applyFont="1" applyBorder="1" applyAlignment="1">
      <alignment horizontal="center" textRotation="90" wrapText="1"/>
    </xf>
    <xf numFmtId="0" fontId="2" fillId="0" borderId="22" xfId="0" applyFont="1" applyBorder="1" applyAlignment="1">
      <alignment horizontal="center" textRotation="90" wrapText="1"/>
    </xf>
    <xf numFmtId="0" fontId="2" fillId="0" borderId="20" xfId="0" applyFont="1" applyBorder="1" applyAlignment="1">
      <alignment horizontal="center" textRotation="90" wrapText="1"/>
    </xf>
    <xf numFmtId="0" fontId="3" fillId="0" borderId="1" xfId="0" applyFont="1" applyBorder="1" applyAlignment="1">
      <alignment horizont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textRotation="90" wrapText="1"/>
    </xf>
    <xf numFmtId="0" fontId="3" fillId="0" borderId="2" xfId="0" applyFont="1" applyBorder="1" applyAlignment="1">
      <alignment horizontal="center" vertical="center" textRotation="90" wrapText="1"/>
    </xf>
    <xf numFmtId="0" fontId="2" fillId="0" borderId="11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12" fillId="7" borderId="1" xfId="0" applyFont="1" applyFill="1" applyBorder="1" applyAlignment="1">
      <alignment horizontal="center"/>
    </xf>
  </cellXfs>
  <cellStyles count="1">
    <cellStyle name="Обычный" xfId="0" builtinId="0"/>
  </cellStyles>
  <dxfs count="85"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color theme="1"/>
      </font>
    </dxf>
    <dxf>
      <font>
        <color theme="1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color theme="1"/>
      </font>
    </dxf>
    <dxf>
      <font>
        <color theme="1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</dxfs>
  <tableStyles count="0" defaultTableStyle="TableStyleMedium2" defaultPivotStyle="PivotStyleLight16"/>
  <colors>
    <mruColors>
      <color rgb="FFF5FCAE"/>
      <color rgb="FFD9FFD9"/>
      <color rgb="FFEFFC9E"/>
      <color rgb="FFA1FDB3"/>
      <color rgb="FFC3FDFA"/>
      <color rgb="FFB5FDFA"/>
      <color rgb="FFE1FF8B"/>
      <color rgb="FFCCFFCC"/>
      <color rgb="FFD7FF65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-1</xdr:colOff>
      <xdr:row>3</xdr:row>
      <xdr:rowOff>0</xdr:rowOff>
    </xdr:from>
    <xdr:to>
      <xdr:col>40</xdr:col>
      <xdr:colOff>428625</xdr:colOff>
      <xdr:row>77</xdr:row>
      <xdr:rowOff>47625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7374" y="571500"/>
          <a:ext cx="23336251" cy="141446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40" zoomScaleNormal="40" workbookViewId="0">
      <selection activeCell="D4" sqref="D4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BA23"/>
  <sheetViews>
    <sheetView view="pageBreakPreview" zoomScaleSheetLayoutView="100" workbookViewId="0">
      <selection activeCell="BA14" sqref="BA14"/>
    </sheetView>
  </sheetViews>
  <sheetFormatPr defaultRowHeight="15" x14ac:dyDescent="0.25"/>
  <cols>
    <col min="1" max="1" width="5" customWidth="1"/>
    <col min="2" max="52" width="2.5703125" customWidth="1"/>
    <col min="53" max="53" width="6.140625" customWidth="1"/>
  </cols>
  <sheetData>
    <row r="1" spans="1:53" x14ac:dyDescent="0.25">
      <c r="A1" s="76"/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  <c r="Z1" s="76"/>
      <c r="AA1" s="76"/>
      <c r="AB1" s="76"/>
      <c r="AC1" s="76"/>
      <c r="AD1" s="76"/>
      <c r="AE1" s="76"/>
      <c r="AF1" s="76"/>
      <c r="AG1" s="76"/>
      <c r="AH1" s="76"/>
      <c r="AI1" s="76"/>
      <c r="AJ1" s="76"/>
      <c r="AK1" s="76"/>
      <c r="AL1" s="76"/>
      <c r="AM1" s="76"/>
      <c r="AN1" s="76"/>
      <c r="AO1" s="76"/>
      <c r="AP1" s="76"/>
      <c r="AQ1" s="76"/>
      <c r="AR1" s="76"/>
      <c r="AS1" s="76"/>
      <c r="AT1" s="76"/>
      <c r="AU1" s="76"/>
      <c r="AV1" s="76"/>
      <c r="AW1" s="76"/>
      <c r="AX1" s="76"/>
      <c r="AY1" s="76"/>
      <c r="AZ1" s="76"/>
      <c r="BA1" s="76"/>
    </row>
    <row r="2" spans="1:53" x14ac:dyDescent="0.25">
      <c r="A2" s="297" t="s">
        <v>178</v>
      </c>
      <c r="B2" s="297"/>
      <c r="C2" s="297"/>
      <c r="D2" s="297"/>
      <c r="E2" s="297"/>
      <c r="F2" s="297"/>
      <c r="G2" s="297"/>
      <c r="H2" s="297"/>
      <c r="I2" s="297"/>
      <c r="J2" s="297"/>
      <c r="K2" s="297"/>
      <c r="L2" s="297"/>
      <c r="M2" s="297"/>
      <c r="N2" s="297"/>
      <c r="O2" s="297"/>
      <c r="P2" s="297"/>
      <c r="Q2" s="297"/>
      <c r="R2" s="297"/>
      <c r="S2" s="297"/>
      <c r="T2" s="297"/>
      <c r="U2" s="297"/>
      <c r="V2" s="297"/>
      <c r="W2" s="297"/>
      <c r="X2" s="297"/>
      <c r="Y2" s="297"/>
      <c r="Z2" s="297"/>
      <c r="AA2" s="297"/>
      <c r="AB2" s="297"/>
      <c r="AC2" s="297"/>
      <c r="AD2" s="297"/>
      <c r="AE2" s="297"/>
      <c r="AF2" s="297"/>
      <c r="AG2" s="297"/>
      <c r="AH2" s="297"/>
      <c r="AI2" s="297"/>
      <c r="AJ2" s="297"/>
      <c r="AK2" s="297"/>
      <c r="AL2" s="297"/>
      <c r="AM2" s="297"/>
      <c r="AN2" s="297"/>
      <c r="AO2" s="297"/>
      <c r="AP2" s="297"/>
      <c r="AQ2" s="297"/>
      <c r="AR2" s="297"/>
      <c r="AS2" s="297"/>
      <c r="AT2" s="297"/>
      <c r="AU2" s="297"/>
      <c r="AV2" s="297"/>
      <c r="AW2" s="297"/>
      <c r="AX2" s="297"/>
      <c r="AY2" s="297"/>
      <c r="AZ2" s="297"/>
      <c r="BA2" s="297"/>
    </row>
    <row r="3" spans="1:53" x14ac:dyDescent="0.25">
      <c r="A3" s="77"/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  <c r="AB3" s="77"/>
      <c r="AC3" s="77"/>
      <c r="AD3" s="77"/>
      <c r="AE3" s="77"/>
      <c r="AF3" s="77"/>
      <c r="AG3" s="77"/>
      <c r="AH3" s="77"/>
      <c r="AI3" s="77"/>
      <c r="AJ3" s="77"/>
      <c r="AK3" s="77"/>
      <c r="AL3" s="77"/>
      <c r="AM3" s="77"/>
      <c r="AN3" s="77"/>
      <c r="AO3" s="77"/>
      <c r="AP3" s="77"/>
      <c r="AQ3" s="77"/>
      <c r="AR3" s="77"/>
      <c r="AS3" s="77"/>
      <c r="AT3" s="77"/>
      <c r="AU3" s="77"/>
      <c r="AV3" s="77"/>
      <c r="AW3" s="77"/>
      <c r="AX3" s="77"/>
      <c r="AY3" s="77"/>
      <c r="AZ3" s="77"/>
      <c r="BA3" s="77"/>
    </row>
    <row r="4" spans="1:53" x14ac:dyDescent="0.25">
      <c r="A4" s="297" t="s">
        <v>171</v>
      </c>
      <c r="B4" s="297"/>
      <c r="C4" s="297"/>
      <c r="D4" s="297"/>
      <c r="E4" s="297"/>
      <c r="F4" s="297"/>
      <c r="G4" s="298"/>
      <c r="H4" s="298"/>
      <c r="I4" s="298"/>
      <c r="J4" s="298"/>
      <c r="K4" s="298"/>
      <c r="L4" s="298"/>
      <c r="M4" s="298"/>
      <c r="N4" s="298"/>
      <c r="O4" s="298"/>
      <c r="P4" s="298"/>
      <c r="Q4" s="298"/>
      <c r="R4" s="298"/>
      <c r="S4" s="298"/>
      <c r="T4" s="298"/>
      <c r="U4" s="298"/>
      <c r="V4" s="298"/>
      <c r="W4" s="298"/>
      <c r="X4" s="298"/>
      <c r="Y4" s="298"/>
      <c r="Z4" s="298"/>
      <c r="AA4" s="298"/>
      <c r="AB4" s="298"/>
      <c r="AC4" s="298"/>
      <c r="AD4" s="298"/>
      <c r="AE4" s="298"/>
      <c r="AF4" s="298"/>
      <c r="AG4" s="298"/>
      <c r="AH4" s="298"/>
      <c r="AI4" s="298"/>
      <c r="AJ4" s="298"/>
      <c r="AK4" s="298"/>
      <c r="AL4" s="298"/>
      <c r="AM4" s="298"/>
      <c r="AN4" s="298"/>
      <c r="AO4" s="298"/>
      <c r="AP4" s="298"/>
      <c r="AQ4" s="298"/>
      <c r="AR4" s="298"/>
      <c r="AS4" s="298"/>
      <c r="AT4" s="298"/>
      <c r="AU4" s="298"/>
      <c r="AV4" s="298"/>
      <c r="AW4" s="298"/>
      <c r="AX4" s="298"/>
      <c r="AY4" s="298"/>
      <c r="AZ4" s="298"/>
      <c r="BA4" s="298"/>
    </row>
    <row r="5" spans="1:53" x14ac:dyDescent="0.25">
      <c r="A5" s="77"/>
      <c r="B5" s="77"/>
      <c r="C5" s="77"/>
      <c r="D5" s="77"/>
      <c r="E5" s="77"/>
      <c r="F5" s="77"/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  <c r="R5" s="78"/>
      <c r="S5" s="78"/>
      <c r="T5" s="78"/>
      <c r="U5" s="78"/>
      <c r="V5" s="78"/>
      <c r="W5" s="78"/>
      <c r="X5" s="78"/>
      <c r="Y5" s="78"/>
      <c r="Z5" s="78"/>
      <c r="AA5" s="78"/>
      <c r="AB5" s="78"/>
      <c r="AC5" s="78"/>
      <c r="AD5" s="78"/>
      <c r="AE5" s="78"/>
      <c r="AF5" s="78"/>
      <c r="AG5" s="78"/>
      <c r="AH5" s="78"/>
      <c r="AI5" s="78"/>
      <c r="AJ5" s="78"/>
      <c r="AK5" s="78"/>
      <c r="AL5" s="78"/>
      <c r="AM5" s="78"/>
      <c r="AN5" s="78"/>
      <c r="AO5" s="78"/>
      <c r="AP5" s="78"/>
      <c r="AQ5" s="78"/>
      <c r="AR5" s="78"/>
      <c r="AS5" s="78"/>
      <c r="AT5" s="78"/>
      <c r="AU5" s="78"/>
      <c r="AV5" s="78"/>
      <c r="AW5" s="78"/>
      <c r="AX5" s="78"/>
      <c r="AY5" s="78"/>
      <c r="AZ5" s="78"/>
      <c r="BA5" s="78"/>
    </row>
    <row r="6" spans="1:53" x14ac:dyDescent="0.25">
      <c r="A6" s="297" t="s">
        <v>224</v>
      </c>
      <c r="B6" s="297"/>
      <c r="C6" s="297"/>
      <c r="D6" s="297"/>
      <c r="E6" s="297"/>
      <c r="F6" s="297"/>
      <c r="G6" s="298"/>
      <c r="H6" s="298"/>
      <c r="I6" s="298"/>
      <c r="J6" s="298"/>
      <c r="K6" s="298"/>
      <c r="L6" s="298"/>
      <c r="M6" s="298"/>
      <c r="N6" s="298"/>
      <c r="O6" s="298"/>
      <c r="P6" s="298"/>
      <c r="Q6" s="298"/>
      <c r="R6" s="298"/>
      <c r="S6" s="298"/>
      <c r="T6" s="298"/>
      <c r="U6" s="298"/>
      <c r="V6" s="298"/>
      <c r="W6" s="298"/>
      <c r="X6" s="298"/>
      <c r="Y6" s="298"/>
      <c r="Z6" s="298"/>
      <c r="AA6" s="298"/>
      <c r="AB6" s="298"/>
      <c r="AC6" s="298"/>
      <c r="AD6" s="298"/>
      <c r="AE6" s="298"/>
      <c r="AF6" s="298"/>
      <c r="AG6" s="298"/>
      <c r="AH6" s="298"/>
      <c r="AI6" s="298"/>
      <c r="AJ6" s="298"/>
      <c r="AK6" s="298"/>
      <c r="AL6" s="298"/>
      <c r="AM6" s="298"/>
      <c r="AN6" s="298"/>
      <c r="AO6" s="298"/>
      <c r="AP6" s="298"/>
      <c r="AQ6" s="298"/>
      <c r="AR6" s="298"/>
      <c r="AS6" s="298"/>
      <c r="AT6" s="298"/>
      <c r="AU6" s="298"/>
      <c r="AV6" s="298"/>
      <c r="AW6" s="298"/>
      <c r="AX6" s="298"/>
      <c r="AY6" s="298"/>
      <c r="AZ6" s="298"/>
      <c r="BA6" s="298"/>
    </row>
    <row r="7" spans="1:53" x14ac:dyDescent="0.25">
      <c r="A7" s="77"/>
      <c r="B7" s="77"/>
      <c r="C7" s="77"/>
      <c r="D7" s="77"/>
      <c r="E7" s="77"/>
      <c r="F7" s="77"/>
      <c r="G7" s="78"/>
      <c r="H7" s="78"/>
      <c r="I7" s="78"/>
      <c r="J7" s="78"/>
      <c r="K7" s="78"/>
      <c r="L7" s="78"/>
      <c r="M7" s="78"/>
      <c r="N7" s="78"/>
      <c r="O7" s="78"/>
      <c r="P7" s="78"/>
      <c r="Q7" s="78"/>
      <c r="R7" s="78"/>
      <c r="S7" s="78"/>
      <c r="T7" s="78"/>
      <c r="U7" s="78"/>
      <c r="V7" s="78"/>
      <c r="W7" s="78"/>
      <c r="X7" s="78"/>
      <c r="Y7" s="78"/>
      <c r="Z7" s="78"/>
      <c r="AA7" s="78"/>
      <c r="AB7" s="78"/>
      <c r="AC7" s="78"/>
      <c r="AD7" s="78"/>
      <c r="AE7" s="78"/>
      <c r="AF7" s="78"/>
      <c r="AG7" s="78"/>
      <c r="AH7" s="78"/>
      <c r="AI7" s="78"/>
      <c r="AJ7" s="78"/>
      <c r="AK7" s="78"/>
      <c r="AL7" s="78"/>
      <c r="AM7" s="78"/>
      <c r="AN7" s="78"/>
      <c r="AO7" s="78"/>
      <c r="AP7" s="78"/>
      <c r="AQ7" s="78"/>
      <c r="AR7" s="78"/>
      <c r="AS7" s="78"/>
      <c r="AT7" s="78"/>
      <c r="AU7" s="78"/>
      <c r="AV7" s="78"/>
      <c r="AW7" s="78"/>
      <c r="AX7" s="78"/>
      <c r="AY7" s="78"/>
      <c r="AZ7" s="78"/>
      <c r="BA7" s="78"/>
    </row>
    <row r="8" spans="1:53" x14ac:dyDescent="0.25">
      <c r="A8" s="76"/>
      <c r="B8" s="76"/>
      <c r="C8" s="76"/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  <c r="P8" s="76"/>
      <c r="Q8" s="76"/>
      <c r="R8" s="76"/>
      <c r="S8" s="76"/>
      <c r="T8" s="76"/>
      <c r="U8" s="76"/>
      <c r="V8" s="76"/>
      <c r="W8" s="76"/>
      <c r="X8" s="76"/>
      <c r="Y8" s="76"/>
      <c r="Z8" s="76"/>
      <c r="AA8" s="76"/>
      <c r="AB8" s="76"/>
      <c r="AC8" s="76"/>
      <c r="AD8" s="76"/>
      <c r="AE8" s="76"/>
      <c r="AF8" s="76"/>
      <c r="AG8" s="76"/>
      <c r="AH8" s="76"/>
      <c r="AI8" s="76"/>
      <c r="AJ8" s="76"/>
      <c r="AK8" s="76"/>
      <c r="AL8" s="76"/>
      <c r="AM8" s="76"/>
      <c r="AN8" s="76"/>
      <c r="AO8" s="76"/>
      <c r="AP8" s="76"/>
      <c r="AQ8" s="76"/>
      <c r="AR8" s="76"/>
      <c r="AS8" s="76"/>
      <c r="AT8" s="76"/>
      <c r="AU8" s="76"/>
      <c r="AV8" s="76"/>
      <c r="AW8" s="76"/>
      <c r="AX8" s="76"/>
      <c r="AY8" s="76"/>
      <c r="AZ8" s="76"/>
      <c r="BA8" s="76"/>
    </row>
    <row r="9" spans="1:53" ht="15" customHeight="1" x14ac:dyDescent="0.25">
      <c r="A9" s="299" t="s">
        <v>106</v>
      </c>
      <c r="B9" s="292" t="s">
        <v>107</v>
      </c>
      <c r="C9" s="292"/>
      <c r="D9" s="292"/>
      <c r="E9" s="292"/>
      <c r="F9" s="296" t="s">
        <v>108</v>
      </c>
      <c r="G9" s="292" t="s">
        <v>109</v>
      </c>
      <c r="H9" s="292"/>
      <c r="I9" s="292"/>
      <c r="J9" s="296" t="s">
        <v>110</v>
      </c>
      <c r="K9" s="292" t="s">
        <v>111</v>
      </c>
      <c r="L9" s="292"/>
      <c r="M9" s="292"/>
      <c r="N9" s="292"/>
      <c r="O9" s="290" t="s">
        <v>200</v>
      </c>
      <c r="P9" s="287" t="s">
        <v>112</v>
      </c>
      <c r="Q9" s="288"/>
      <c r="R9" s="289"/>
      <c r="S9" s="296" t="s">
        <v>113</v>
      </c>
      <c r="T9" s="292" t="s">
        <v>114</v>
      </c>
      <c r="U9" s="292"/>
      <c r="V9" s="292"/>
      <c r="W9" s="296" t="s">
        <v>115</v>
      </c>
      <c r="X9" s="292" t="s">
        <v>116</v>
      </c>
      <c r="Y9" s="292"/>
      <c r="Z9" s="292"/>
      <c r="AA9" s="296" t="s">
        <v>188</v>
      </c>
      <c r="AB9" s="287" t="s">
        <v>117</v>
      </c>
      <c r="AC9" s="288"/>
      <c r="AD9" s="288"/>
      <c r="AE9" s="289"/>
      <c r="AF9" s="290" t="s">
        <v>189</v>
      </c>
      <c r="AG9" s="287" t="s">
        <v>118</v>
      </c>
      <c r="AH9" s="288"/>
      <c r="AI9" s="289"/>
      <c r="AJ9" s="290" t="s">
        <v>190</v>
      </c>
      <c r="AK9" s="293" t="s">
        <v>119</v>
      </c>
      <c r="AL9" s="294"/>
      <c r="AM9" s="294"/>
      <c r="AN9" s="295"/>
      <c r="AO9" s="296" t="s">
        <v>226</v>
      </c>
      <c r="AP9" s="288" t="s">
        <v>120</v>
      </c>
      <c r="AQ9" s="288"/>
      <c r="AR9" s="289"/>
      <c r="AS9" s="290" t="s">
        <v>191</v>
      </c>
      <c r="AT9" s="287" t="s">
        <v>121</v>
      </c>
      <c r="AU9" s="288"/>
      <c r="AV9" s="289"/>
      <c r="AW9" s="290" t="s">
        <v>192</v>
      </c>
      <c r="AX9" s="292" t="s">
        <v>122</v>
      </c>
      <c r="AY9" s="292"/>
      <c r="AZ9" s="292"/>
      <c r="BA9" s="292"/>
    </row>
    <row r="10" spans="1:53" ht="59.25" customHeight="1" x14ac:dyDescent="0.25">
      <c r="A10" s="299"/>
      <c r="B10" s="79" t="s">
        <v>123</v>
      </c>
      <c r="C10" s="79" t="s">
        <v>124</v>
      </c>
      <c r="D10" s="79" t="s">
        <v>125</v>
      </c>
      <c r="E10" s="79" t="s">
        <v>126</v>
      </c>
      <c r="F10" s="296"/>
      <c r="G10" s="79" t="s">
        <v>127</v>
      </c>
      <c r="H10" s="79" t="s">
        <v>128</v>
      </c>
      <c r="I10" s="79" t="s">
        <v>129</v>
      </c>
      <c r="J10" s="296"/>
      <c r="K10" s="79" t="s">
        <v>130</v>
      </c>
      <c r="L10" s="79" t="s">
        <v>131</v>
      </c>
      <c r="M10" s="79" t="s">
        <v>132</v>
      </c>
      <c r="N10" s="79" t="s">
        <v>133</v>
      </c>
      <c r="O10" s="291"/>
      <c r="P10" s="79" t="s">
        <v>124</v>
      </c>
      <c r="Q10" s="79" t="s">
        <v>125</v>
      </c>
      <c r="R10" s="79" t="s">
        <v>134</v>
      </c>
      <c r="S10" s="296"/>
      <c r="T10" s="79" t="s">
        <v>135</v>
      </c>
      <c r="U10" s="79" t="s">
        <v>136</v>
      </c>
      <c r="V10" s="79" t="s">
        <v>137</v>
      </c>
      <c r="W10" s="296"/>
      <c r="X10" s="79" t="s">
        <v>138</v>
      </c>
      <c r="Y10" s="79" t="s">
        <v>139</v>
      </c>
      <c r="Z10" s="79" t="s">
        <v>140</v>
      </c>
      <c r="AA10" s="296"/>
      <c r="AB10" s="79" t="s">
        <v>193</v>
      </c>
      <c r="AC10" s="79" t="s">
        <v>139</v>
      </c>
      <c r="AD10" s="79" t="s">
        <v>141</v>
      </c>
      <c r="AE10" s="80" t="s">
        <v>194</v>
      </c>
      <c r="AF10" s="291"/>
      <c r="AG10" s="81" t="s">
        <v>127</v>
      </c>
      <c r="AH10" s="79" t="s">
        <v>128</v>
      </c>
      <c r="AI10" s="242" t="s">
        <v>129</v>
      </c>
      <c r="AJ10" s="291"/>
      <c r="AK10" s="79" t="s">
        <v>195</v>
      </c>
      <c r="AL10" s="79" t="s">
        <v>196</v>
      </c>
      <c r="AM10" s="79" t="s">
        <v>197</v>
      </c>
      <c r="AN10" s="79" t="s">
        <v>198</v>
      </c>
      <c r="AO10" s="296"/>
      <c r="AP10" s="243" t="s">
        <v>124</v>
      </c>
      <c r="AQ10" s="82" t="s">
        <v>125</v>
      </c>
      <c r="AR10" s="83" t="s">
        <v>126</v>
      </c>
      <c r="AS10" s="291"/>
      <c r="AT10" s="81" t="s">
        <v>127</v>
      </c>
      <c r="AU10" s="79" t="s">
        <v>128</v>
      </c>
      <c r="AV10" s="242" t="s">
        <v>129</v>
      </c>
      <c r="AW10" s="291"/>
      <c r="AX10" s="79" t="s">
        <v>130</v>
      </c>
      <c r="AY10" s="79" t="s">
        <v>131</v>
      </c>
      <c r="AZ10" s="79" t="s">
        <v>132</v>
      </c>
      <c r="BA10" s="79" t="s">
        <v>199</v>
      </c>
    </row>
    <row r="11" spans="1:53" x14ac:dyDescent="0.25">
      <c r="A11" s="84"/>
      <c r="B11" s="85">
        <v>1</v>
      </c>
      <c r="C11" s="85">
        <v>2</v>
      </c>
      <c r="D11" s="85">
        <v>3</v>
      </c>
      <c r="E11" s="85">
        <v>4</v>
      </c>
      <c r="F11" s="85">
        <v>5</v>
      </c>
      <c r="G11" s="85">
        <v>6</v>
      </c>
      <c r="H11" s="85">
        <v>7</v>
      </c>
      <c r="I11" s="85">
        <v>8</v>
      </c>
      <c r="J11" s="85">
        <v>9</v>
      </c>
      <c r="K11" s="85">
        <v>10</v>
      </c>
      <c r="L11" s="85">
        <v>11</v>
      </c>
      <c r="M11" s="85">
        <v>12</v>
      </c>
      <c r="N11" s="85">
        <v>13</v>
      </c>
      <c r="O11" s="85">
        <v>14</v>
      </c>
      <c r="P11" s="85">
        <v>15</v>
      </c>
      <c r="Q11" s="85">
        <v>16</v>
      </c>
      <c r="R11" s="85">
        <v>17</v>
      </c>
      <c r="S11" s="85">
        <v>18</v>
      </c>
      <c r="T11" s="85">
        <v>19</v>
      </c>
      <c r="U11" s="85">
        <v>20</v>
      </c>
      <c r="V11" s="85">
        <v>21</v>
      </c>
      <c r="W11" s="85">
        <v>22</v>
      </c>
      <c r="X11" s="85">
        <v>23</v>
      </c>
      <c r="Y11" s="85">
        <v>24</v>
      </c>
      <c r="Z11" s="85">
        <v>25</v>
      </c>
      <c r="AA11" s="85">
        <v>26</v>
      </c>
      <c r="AB11" s="85">
        <v>27</v>
      </c>
      <c r="AC11" s="85">
        <v>28</v>
      </c>
      <c r="AD11" s="85">
        <v>29</v>
      </c>
      <c r="AE11" s="85">
        <v>30</v>
      </c>
      <c r="AF11" s="85">
        <v>31</v>
      </c>
      <c r="AG11" s="85">
        <v>32</v>
      </c>
      <c r="AH11" s="85">
        <v>33</v>
      </c>
      <c r="AI11" s="85">
        <v>34</v>
      </c>
      <c r="AJ11" s="85">
        <v>35</v>
      </c>
      <c r="AK11" s="85">
        <v>36</v>
      </c>
      <c r="AL11" s="85">
        <v>37</v>
      </c>
      <c r="AM11" s="85">
        <v>38</v>
      </c>
      <c r="AN11" s="85">
        <v>39</v>
      </c>
      <c r="AO11" s="85">
        <v>40</v>
      </c>
      <c r="AP11" s="85">
        <v>41</v>
      </c>
      <c r="AQ11" s="85">
        <v>42</v>
      </c>
      <c r="AR11" s="85">
        <v>43</v>
      </c>
      <c r="AS11" s="85">
        <v>44</v>
      </c>
      <c r="AT11" s="85">
        <v>45</v>
      </c>
      <c r="AU11" s="85">
        <v>46</v>
      </c>
      <c r="AV11" s="85">
        <v>47</v>
      </c>
      <c r="AW11" s="85">
        <v>48</v>
      </c>
      <c r="AX11" s="85">
        <v>49</v>
      </c>
      <c r="AY11" s="85">
        <v>50</v>
      </c>
      <c r="AZ11" s="85">
        <v>51</v>
      </c>
      <c r="BA11" s="85">
        <v>52</v>
      </c>
    </row>
    <row r="12" spans="1:53" s="131" customFormat="1" ht="18.95" customHeight="1" x14ac:dyDescent="0.25">
      <c r="A12" s="86">
        <v>1</v>
      </c>
      <c r="B12" s="87"/>
      <c r="C12" s="87"/>
      <c r="D12" s="87"/>
      <c r="E12" s="87"/>
      <c r="F12" s="87"/>
      <c r="G12" s="87"/>
      <c r="H12" s="87"/>
      <c r="I12" s="87"/>
      <c r="J12" s="87"/>
      <c r="K12" s="87"/>
      <c r="L12" s="87"/>
      <c r="M12" s="87"/>
      <c r="N12" s="87"/>
      <c r="O12" s="87"/>
      <c r="P12" s="87"/>
      <c r="Q12" s="87"/>
      <c r="R12" s="87" t="str">
        <f>$M$20</f>
        <v>::</v>
      </c>
      <c r="S12" s="88" t="str">
        <f>$M$22</f>
        <v xml:space="preserve"> =</v>
      </c>
      <c r="T12" s="87" t="s">
        <v>142</v>
      </c>
      <c r="U12" s="87"/>
      <c r="V12" s="87"/>
      <c r="W12" s="87"/>
      <c r="X12" s="87"/>
      <c r="Y12" s="87"/>
      <c r="Z12" s="87"/>
      <c r="AA12" s="87"/>
      <c r="AB12" s="87"/>
      <c r="AC12" s="87"/>
      <c r="AD12" s="87"/>
      <c r="AE12" s="87"/>
      <c r="AF12" s="87"/>
      <c r="AG12" s="87"/>
      <c r="AH12" s="87"/>
      <c r="AI12" s="87"/>
      <c r="AJ12" s="87"/>
      <c r="AK12" s="87"/>
      <c r="AL12" s="87"/>
      <c r="AM12" s="87"/>
      <c r="AN12" s="87"/>
      <c r="AO12" s="87"/>
      <c r="AP12" s="87"/>
      <c r="AQ12" s="87" t="str">
        <f t="shared" ref="AQ12:AR14" si="0">$M$20</f>
        <v>::</v>
      </c>
      <c r="AR12" s="87" t="str">
        <f t="shared" si="0"/>
        <v>::</v>
      </c>
      <c r="AS12" s="88" t="s">
        <v>142</v>
      </c>
      <c r="AT12" s="88" t="str">
        <f t="shared" ref="AT12:BA14" si="1">$M$22</f>
        <v xml:space="preserve"> =</v>
      </c>
      <c r="AU12" s="88" t="str">
        <f t="shared" si="1"/>
        <v xml:space="preserve"> =</v>
      </c>
      <c r="AV12" s="88" t="str">
        <f t="shared" si="1"/>
        <v xml:space="preserve"> =</v>
      </c>
      <c r="AW12" s="88" t="str">
        <f t="shared" si="1"/>
        <v xml:space="preserve"> =</v>
      </c>
      <c r="AX12" s="88" t="str">
        <f t="shared" si="1"/>
        <v xml:space="preserve"> =</v>
      </c>
      <c r="AY12" s="88" t="str">
        <f t="shared" si="1"/>
        <v xml:space="preserve"> =</v>
      </c>
      <c r="AZ12" s="88" t="str">
        <f t="shared" si="1"/>
        <v xml:space="preserve"> =</v>
      </c>
      <c r="BA12" s="96" t="str">
        <f t="shared" si="1"/>
        <v xml:space="preserve"> =</v>
      </c>
    </row>
    <row r="13" spans="1:53" s="131" customFormat="1" ht="18.95" customHeight="1" x14ac:dyDescent="0.25">
      <c r="A13" s="86">
        <v>2</v>
      </c>
      <c r="B13" s="87"/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7"/>
      <c r="P13" s="87"/>
      <c r="Q13" s="87"/>
      <c r="R13" s="87" t="str">
        <f>$M$20</f>
        <v>::</v>
      </c>
      <c r="S13" s="88" t="str">
        <f>$M$22</f>
        <v xml:space="preserve"> =</v>
      </c>
      <c r="T13" s="88" t="s">
        <v>142</v>
      </c>
      <c r="U13" s="87"/>
      <c r="V13" s="87"/>
      <c r="W13" s="87"/>
      <c r="X13" s="87"/>
      <c r="Y13" s="87"/>
      <c r="Z13" s="87"/>
      <c r="AA13" s="87"/>
      <c r="AB13" s="87"/>
      <c r="AC13" s="87"/>
      <c r="AD13" s="87"/>
      <c r="AE13" s="87"/>
      <c r="AF13" s="87"/>
      <c r="AG13" s="87"/>
      <c r="AH13" s="87"/>
      <c r="AI13" s="87"/>
      <c r="AJ13" s="87"/>
      <c r="AK13" s="87"/>
      <c r="AL13" s="87"/>
      <c r="AM13" s="87"/>
      <c r="AN13" s="87"/>
      <c r="AO13" s="87"/>
      <c r="AP13" s="87"/>
      <c r="AQ13" s="87" t="str">
        <f t="shared" si="0"/>
        <v>::</v>
      </c>
      <c r="AR13" s="87" t="str">
        <f t="shared" si="0"/>
        <v>::</v>
      </c>
      <c r="AS13" s="87" t="str">
        <f>$M$20</f>
        <v>::</v>
      </c>
      <c r="AT13" s="88" t="str">
        <f t="shared" si="1"/>
        <v xml:space="preserve"> =</v>
      </c>
      <c r="AU13" s="88" t="str">
        <f t="shared" si="1"/>
        <v xml:space="preserve"> =</v>
      </c>
      <c r="AV13" s="88" t="str">
        <f t="shared" si="1"/>
        <v xml:space="preserve"> =</v>
      </c>
      <c r="AW13" s="88" t="str">
        <f t="shared" si="1"/>
        <v xml:space="preserve"> =</v>
      </c>
      <c r="AX13" s="88" t="str">
        <f t="shared" si="1"/>
        <v xml:space="preserve"> =</v>
      </c>
      <c r="AY13" s="88" t="str">
        <f t="shared" si="1"/>
        <v xml:space="preserve"> =</v>
      </c>
      <c r="AZ13" s="88" t="str">
        <f t="shared" si="1"/>
        <v xml:space="preserve"> =</v>
      </c>
      <c r="BA13" s="96" t="str">
        <f t="shared" si="1"/>
        <v xml:space="preserve"> =</v>
      </c>
    </row>
    <row r="14" spans="1:53" s="131" customFormat="1" ht="18.95" customHeight="1" x14ac:dyDescent="0.25">
      <c r="A14" s="86">
        <v>3</v>
      </c>
      <c r="B14" s="87"/>
      <c r="C14" s="87"/>
      <c r="D14" s="87"/>
      <c r="E14" s="87"/>
      <c r="F14" s="87"/>
      <c r="G14" s="87"/>
      <c r="H14" s="87"/>
      <c r="I14" s="87"/>
      <c r="J14" s="87"/>
      <c r="K14" s="87"/>
      <c r="L14" s="87"/>
      <c r="M14" s="87"/>
      <c r="N14" s="87"/>
      <c r="O14" s="87"/>
      <c r="P14" s="87"/>
      <c r="Q14" s="87"/>
      <c r="R14" s="87" t="str">
        <f>$M$20</f>
        <v>::</v>
      </c>
      <c r="S14" s="88" t="str">
        <f>$M$22</f>
        <v xml:space="preserve"> =</v>
      </c>
      <c r="T14" s="88" t="s">
        <v>142</v>
      </c>
      <c r="U14" s="87"/>
      <c r="V14" s="87"/>
      <c r="W14" s="87"/>
      <c r="X14" s="87"/>
      <c r="Y14" s="87"/>
      <c r="Z14" s="87"/>
      <c r="AA14" s="87"/>
      <c r="AB14" s="87"/>
      <c r="AC14" s="87"/>
      <c r="AD14" s="87"/>
      <c r="AE14" s="87"/>
      <c r="AF14" s="87"/>
      <c r="AG14" s="87"/>
      <c r="AH14" s="87"/>
      <c r="AI14" s="87"/>
      <c r="AJ14" s="87"/>
      <c r="AK14" s="87"/>
      <c r="AL14" s="87"/>
      <c r="AM14" s="87"/>
      <c r="AN14" s="87"/>
      <c r="AO14" s="87"/>
      <c r="AP14" s="87"/>
      <c r="AQ14" s="87" t="str">
        <f t="shared" si="0"/>
        <v>::</v>
      </c>
      <c r="AR14" s="87" t="str">
        <f t="shared" si="0"/>
        <v>::</v>
      </c>
      <c r="AS14" s="87" t="str">
        <f>$M$20</f>
        <v>::</v>
      </c>
      <c r="AT14" s="88" t="str">
        <f t="shared" si="1"/>
        <v xml:space="preserve"> =</v>
      </c>
      <c r="AU14" s="88" t="str">
        <f t="shared" si="1"/>
        <v xml:space="preserve"> =</v>
      </c>
      <c r="AV14" s="88" t="str">
        <f t="shared" si="1"/>
        <v xml:space="preserve"> =</v>
      </c>
      <c r="AW14" s="88" t="str">
        <f t="shared" si="1"/>
        <v xml:space="preserve"> =</v>
      </c>
      <c r="AX14" s="88" t="str">
        <f t="shared" si="1"/>
        <v xml:space="preserve"> =</v>
      </c>
      <c r="AY14" s="88" t="str">
        <f t="shared" si="1"/>
        <v xml:space="preserve"> =</v>
      </c>
      <c r="AZ14" s="88" t="str">
        <f t="shared" si="1"/>
        <v xml:space="preserve"> =</v>
      </c>
      <c r="BA14" s="88" t="str">
        <f t="shared" si="1"/>
        <v xml:space="preserve"> =</v>
      </c>
    </row>
    <row r="15" spans="1:53" s="131" customFormat="1" ht="18.95" customHeight="1" x14ac:dyDescent="0.25">
      <c r="A15" s="86">
        <v>4</v>
      </c>
      <c r="B15" s="87"/>
      <c r="C15" s="87"/>
      <c r="D15" s="87"/>
      <c r="E15" s="87"/>
      <c r="F15" s="87"/>
      <c r="G15" s="87"/>
      <c r="H15" s="87"/>
      <c r="I15" s="87"/>
      <c r="J15" s="87"/>
      <c r="K15" s="87"/>
      <c r="L15" s="87"/>
      <c r="M15" s="87"/>
      <c r="N15" s="87"/>
      <c r="O15" s="87"/>
      <c r="P15" s="87"/>
      <c r="Q15" s="87"/>
      <c r="R15" s="87" t="str">
        <f>$M$20</f>
        <v>::</v>
      </c>
      <c r="S15" s="88" t="str">
        <f>$M$22</f>
        <v xml:space="preserve"> =</v>
      </c>
      <c r="T15" s="88" t="s">
        <v>142</v>
      </c>
      <c r="U15" s="87"/>
      <c r="V15" s="87"/>
      <c r="W15" s="87"/>
      <c r="X15" s="87"/>
      <c r="Y15" s="87"/>
      <c r="Z15" s="87"/>
      <c r="AA15" s="87"/>
      <c r="AB15" s="87"/>
      <c r="AC15" s="87"/>
      <c r="AD15" s="87"/>
      <c r="AE15" s="87"/>
      <c r="AF15" s="87"/>
      <c r="AG15" s="87"/>
      <c r="AH15" s="87"/>
      <c r="AI15" s="87"/>
      <c r="AJ15" s="87"/>
      <c r="AK15" s="87"/>
      <c r="AL15" s="87"/>
      <c r="AM15" s="87"/>
      <c r="AN15" s="87"/>
      <c r="AO15" s="87" t="s">
        <v>225</v>
      </c>
      <c r="AP15" s="87" t="s">
        <v>225</v>
      </c>
      <c r="AQ15" s="87" t="s">
        <v>225</v>
      </c>
      <c r="AR15" s="87" t="s">
        <v>225</v>
      </c>
      <c r="AS15" s="89" t="s">
        <v>143</v>
      </c>
      <c r="AT15" s="89" t="s">
        <v>143</v>
      </c>
      <c r="AU15" s="89" t="s">
        <v>143</v>
      </c>
      <c r="AV15" s="89" t="s">
        <v>143</v>
      </c>
      <c r="AW15" s="89" t="s">
        <v>143</v>
      </c>
      <c r="AX15" s="89" t="s">
        <v>143</v>
      </c>
      <c r="AY15" s="89" t="s">
        <v>143</v>
      </c>
      <c r="AZ15" s="89" t="s">
        <v>143</v>
      </c>
      <c r="BA15" s="351" t="s">
        <v>143</v>
      </c>
    </row>
    <row r="16" spans="1:53" s="132" customFormat="1" ht="18.95" customHeight="1" x14ac:dyDescent="0.25">
      <c r="A16" s="90"/>
      <c r="B16" s="91"/>
      <c r="C16" s="91"/>
      <c r="D16" s="91"/>
      <c r="E16" s="91"/>
      <c r="F16" s="91"/>
      <c r="G16" s="91"/>
      <c r="H16" s="91"/>
      <c r="I16" s="91"/>
      <c r="J16" s="91"/>
      <c r="K16" s="91"/>
      <c r="L16" s="91"/>
      <c r="M16" s="91"/>
      <c r="N16" s="91"/>
      <c r="O16" s="91"/>
      <c r="P16" s="91"/>
      <c r="Q16" s="91"/>
      <c r="R16" s="91"/>
      <c r="S16" s="92"/>
      <c r="T16" s="92"/>
      <c r="U16" s="260"/>
      <c r="V16" s="260"/>
      <c r="W16" s="260"/>
      <c r="X16" s="260"/>
      <c r="Y16" s="260"/>
      <c r="Z16" s="260"/>
      <c r="AA16" s="260"/>
      <c r="AB16" s="260"/>
      <c r="AC16" s="260"/>
      <c r="AD16" s="260"/>
      <c r="AE16" s="260"/>
      <c r="AF16" s="260"/>
      <c r="AG16" s="260"/>
      <c r="AH16" s="91"/>
      <c r="AI16" s="91"/>
      <c r="AJ16" s="91"/>
      <c r="AK16" s="91"/>
      <c r="AL16" s="91"/>
      <c r="AM16" s="91"/>
      <c r="AN16" s="91"/>
      <c r="AO16" s="91"/>
      <c r="AP16" s="91"/>
      <c r="AQ16" s="91"/>
      <c r="AR16" s="93"/>
      <c r="AS16" s="93"/>
      <c r="AT16" s="93"/>
      <c r="AU16" s="93"/>
      <c r="AV16" s="93"/>
      <c r="AW16" s="93"/>
      <c r="AX16" s="93"/>
      <c r="AY16" s="93"/>
      <c r="AZ16" s="93"/>
      <c r="BA16" s="93"/>
    </row>
    <row r="17" spans="1:53" s="5" customFormat="1" x14ac:dyDescent="0.25">
      <c r="A17" s="76"/>
      <c r="B17" s="76"/>
      <c r="C17" s="76"/>
      <c r="D17" s="76"/>
      <c r="E17" s="76"/>
      <c r="F17" s="76"/>
      <c r="G17" s="76" t="s">
        <v>144</v>
      </c>
      <c r="H17" s="76"/>
      <c r="I17" s="76"/>
      <c r="J17" s="76"/>
      <c r="K17" s="76"/>
      <c r="L17" s="76"/>
      <c r="M17" s="76"/>
      <c r="N17" s="76"/>
      <c r="O17" s="76"/>
      <c r="P17" s="76"/>
      <c r="Q17" s="76"/>
      <c r="R17" s="76"/>
      <c r="S17" s="76"/>
      <c r="T17" s="76"/>
      <c r="U17" s="76"/>
      <c r="V17" s="76"/>
      <c r="W17" s="76"/>
      <c r="X17" s="76"/>
      <c r="Y17" s="76"/>
      <c r="Z17" s="76"/>
      <c r="AA17" s="76"/>
      <c r="AB17" s="76"/>
      <c r="AC17" s="76"/>
      <c r="AD17" s="76"/>
      <c r="AE17" s="76"/>
      <c r="AF17" s="76"/>
      <c r="AG17" s="76"/>
      <c r="AH17" s="76"/>
      <c r="AI17" s="76"/>
      <c r="AJ17" s="76"/>
      <c r="AK17" s="76"/>
      <c r="AL17" s="76"/>
      <c r="AM17" s="76"/>
      <c r="AN17" s="76"/>
      <c r="AO17" s="76"/>
      <c r="AP17" s="76"/>
      <c r="AQ17" s="76"/>
      <c r="AR17" s="76"/>
      <c r="AS17" s="76"/>
      <c r="AT17" s="76"/>
      <c r="AU17" s="76"/>
      <c r="AV17" s="76"/>
      <c r="AW17" s="76"/>
      <c r="AX17" s="76"/>
      <c r="AY17" s="76"/>
      <c r="AZ17" s="76"/>
      <c r="BA17" s="76"/>
    </row>
    <row r="18" spans="1:53" s="5" customFormat="1" ht="31.5" customHeight="1" x14ac:dyDescent="0.25">
      <c r="A18" s="76"/>
      <c r="B18" s="76"/>
      <c r="C18" s="76"/>
      <c r="D18" s="76"/>
      <c r="E18" s="76"/>
      <c r="F18" s="94"/>
      <c r="G18" s="76"/>
      <c r="H18" s="76"/>
      <c r="I18" s="76"/>
      <c r="J18" s="76"/>
      <c r="K18" s="76"/>
      <c r="L18" s="76"/>
      <c r="M18" s="95"/>
      <c r="N18" s="76"/>
      <c r="O18" s="286" t="s">
        <v>168</v>
      </c>
      <c r="P18" s="286"/>
      <c r="Q18" s="286"/>
      <c r="R18" s="286"/>
      <c r="S18" s="286"/>
      <c r="T18" s="286"/>
      <c r="U18" s="286"/>
      <c r="V18" s="286"/>
      <c r="W18" s="286"/>
      <c r="X18" s="286"/>
      <c r="Y18" s="286"/>
      <c r="Z18" s="286"/>
      <c r="AA18" s="286"/>
      <c r="AB18" s="286"/>
      <c r="AC18" s="286"/>
      <c r="AD18" s="286"/>
      <c r="AE18" s="286"/>
      <c r="AF18" s="286"/>
      <c r="AG18" s="286"/>
      <c r="AH18" s="286"/>
      <c r="AI18" s="286"/>
      <c r="AJ18" s="286"/>
      <c r="AK18" s="286"/>
      <c r="AL18" s="286"/>
      <c r="AM18" s="286"/>
      <c r="AN18" s="286"/>
      <c r="AO18" s="286"/>
      <c r="AP18" s="286"/>
      <c r="AQ18" s="286"/>
      <c r="AR18" s="286"/>
      <c r="AS18" s="286"/>
      <c r="AT18" s="286"/>
      <c r="AU18" s="133"/>
      <c r="AV18" s="76"/>
      <c r="AW18" s="76"/>
      <c r="AX18" s="76"/>
      <c r="AY18" s="76"/>
      <c r="AZ18" s="76"/>
      <c r="BA18" s="76"/>
    </row>
    <row r="19" spans="1:53" s="5" customFormat="1" x14ac:dyDescent="0.25">
      <c r="A19" s="76"/>
      <c r="B19" s="76"/>
      <c r="C19" s="76"/>
      <c r="D19" s="76"/>
      <c r="E19" s="76"/>
      <c r="F19" s="76"/>
      <c r="G19" s="76"/>
      <c r="H19" s="76"/>
      <c r="I19" s="76"/>
      <c r="J19" s="76"/>
      <c r="K19" s="76"/>
      <c r="L19" s="76"/>
      <c r="M19" s="95"/>
      <c r="N19" s="76"/>
      <c r="O19" s="76" t="s">
        <v>249</v>
      </c>
      <c r="P19" s="76"/>
      <c r="Q19" s="76"/>
      <c r="R19" s="76"/>
      <c r="S19" s="76"/>
      <c r="T19" s="76"/>
      <c r="U19" s="76"/>
      <c r="V19" s="76"/>
      <c r="W19" s="76"/>
      <c r="X19" s="76"/>
      <c r="Y19" s="76"/>
      <c r="Z19" s="76"/>
      <c r="AA19" s="76"/>
      <c r="AB19" s="76"/>
      <c r="AC19" s="76"/>
      <c r="AD19" s="76"/>
      <c r="AE19" s="76"/>
      <c r="AF19" s="76"/>
      <c r="AG19" s="76"/>
      <c r="AH19" s="76"/>
      <c r="AI19" s="76"/>
      <c r="AJ19" s="76"/>
      <c r="AK19" s="76"/>
      <c r="AL19" s="76"/>
      <c r="AM19" s="76"/>
      <c r="AN19" s="76"/>
      <c r="AO19" s="76"/>
      <c r="AP19" s="76"/>
      <c r="AQ19" s="76"/>
      <c r="AR19" s="76"/>
      <c r="AS19" s="76"/>
      <c r="AT19" s="76"/>
      <c r="AU19" s="76"/>
      <c r="AV19" s="76"/>
      <c r="AW19" s="76"/>
      <c r="AX19" s="76"/>
      <c r="AY19" s="76"/>
      <c r="AZ19" s="76"/>
      <c r="BA19" s="76"/>
    </row>
    <row r="20" spans="1:53" s="5" customFormat="1" x14ac:dyDescent="0.25">
      <c r="A20" s="76"/>
      <c r="B20" s="76"/>
      <c r="C20" s="76"/>
      <c r="D20" s="76"/>
      <c r="E20" s="76"/>
      <c r="F20" s="76"/>
      <c r="G20" s="76"/>
      <c r="H20" s="76"/>
      <c r="I20" s="76"/>
      <c r="J20" s="76"/>
      <c r="K20" s="76"/>
      <c r="L20" s="76"/>
      <c r="M20" s="95" t="s">
        <v>145</v>
      </c>
      <c r="N20" s="76"/>
      <c r="O20" s="76" t="s">
        <v>84</v>
      </c>
      <c r="P20" s="76"/>
      <c r="Q20" s="76"/>
      <c r="R20" s="76"/>
      <c r="S20" s="76"/>
      <c r="T20" s="76"/>
      <c r="U20" s="76"/>
      <c r="V20" s="76"/>
      <c r="W20" s="76"/>
      <c r="X20" s="76"/>
      <c r="Y20" s="76"/>
      <c r="Z20" s="76"/>
      <c r="AA20" s="76"/>
      <c r="AB20" s="76"/>
      <c r="AC20" s="76"/>
      <c r="AD20" s="76"/>
      <c r="AE20" s="76"/>
      <c r="AF20" s="76"/>
      <c r="AG20" s="76"/>
      <c r="AH20" s="76"/>
      <c r="AI20" s="76"/>
      <c r="AJ20" s="76"/>
      <c r="AK20" s="76"/>
      <c r="AL20" s="76"/>
      <c r="AM20" s="76"/>
      <c r="AN20" s="76"/>
      <c r="AO20" s="76"/>
      <c r="AP20" s="76"/>
      <c r="AQ20" s="76"/>
      <c r="AR20" s="76"/>
      <c r="AS20" s="76"/>
      <c r="AT20" s="76"/>
      <c r="AU20" s="76"/>
      <c r="AV20" s="76"/>
      <c r="AW20" s="76"/>
      <c r="AX20" s="76"/>
      <c r="AY20" s="76"/>
      <c r="AZ20" s="76"/>
      <c r="BA20" s="76"/>
    </row>
    <row r="21" spans="1:53" s="5" customFormat="1" x14ac:dyDescent="0.25">
      <c r="A21" s="76"/>
      <c r="B21" s="76"/>
      <c r="C21" s="76"/>
      <c r="D21" s="76"/>
      <c r="E21" s="76"/>
      <c r="F21" s="76"/>
      <c r="G21" s="76"/>
      <c r="H21" s="76"/>
      <c r="I21" s="76"/>
      <c r="J21" s="76"/>
      <c r="K21" s="76"/>
      <c r="L21" s="76"/>
      <c r="M21" s="87" t="s">
        <v>225</v>
      </c>
      <c r="N21" s="76"/>
      <c r="O21" s="76" t="s">
        <v>250</v>
      </c>
      <c r="P21" s="76"/>
      <c r="Q21" s="76"/>
      <c r="R21" s="76"/>
      <c r="S21" s="76"/>
      <c r="T21" s="76"/>
      <c r="U21" s="76"/>
      <c r="V21" s="76"/>
      <c r="W21" s="76"/>
      <c r="X21" s="76"/>
      <c r="Y21" s="76"/>
      <c r="Z21" s="76"/>
      <c r="AA21" s="76"/>
      <c r="AB21" s="76"/>
      <c r="AC21" s="76"/>
      <c r="AD21" s="76"/>
      <c r="AE21" s="76"/>
      <c r="AF21" s="76"/>
      <c r="AG21" s="76"/>
      <c r="AH21" s="76"/>
      <c r="AI21" s="76"/>
      <c r="AJ21" s="76"/>
      <c r="AK21" s="76"/>
      <c r="AL21" s="76"/>
      <c r="AM21" s="76"/>
      <c r="AN21" s="76"/>
      <c r="AO21" s="76"/>
      <c r="AP21" s="76"/>
      <c r="AQ21" s="76"/>
      <c r="AR21" s="76"/>
      <c r="AS21" s="76"/>
      <c r="AT21" s="76"/>
      <c r="AU21" s="76"/>
      <c r="AV21" s="76"/>
      <c r="AW21" s="76"/>
      <c r="AX21" s="76"/>
      <c r="AY21" s="76"/>
      <c r="AZ21" s="76"/>
      <c r="BA21" s="76"/>
    </row>
    <row r="22" spans="1:53" s="5" customFormat="1" x14ac:dyDescent="0.25">
      <c r="A22" s="76"/>
      <c r="B22" s="76"/>
      <c r="C22" s="76"/>
      <c r="D22" s="76"/>
      <c r="E22" s="76"/>
      <c r="F22" s="76"/>
      <c r="G22" s="76"/>
      <c r="H22" s="76"/>
      <c r="I22" s="76"/>
      <c r="J22" s="76"/>
      <c r="K22" s="76"/>
      <c r="L22" s="76"/>
      <c r="M22" s="96" t="s">
        <v>142</v>
      </c>
      <c r="N22" s="76"/>
      <c r="O22" s="76" t="s">
        <v>103</v>
      </c>
      <c r="P22" s="76"/>
      <c r="Q22" s="76"/>
      <c r="R22" s="76"/>
      <c r="S22" s="76"/>
      <c r="T22" s="76"/>
      <c r="U22" s="76"/>
      <c r="V22" s="76"/>
      <c r="W22" s="76"/>
      <c r="X22" s="76"/>
      <c r="Y22" s="76"/>
      <c r="Z22" s="76"/>
      <c r="AA22" s="76"/>
      <c r="AB22" s="76"/>
      <c r="AC22" s="76"/>
      <c r="AD22" s="76"/>
      <c r="AE22" s="76"/>
      <c r="AF22" s="76"/>
      <c r="AG22" s="76"/>
      <c r="AH22" s="76"/>
      <c r="AI22" s="76"/>
      <c r="AJ22" s="76"/>
      <c r="AK22" s="76"/>
      <c r="AL22" s="76"/>
      <c r="AM22" s="76"/>
      <c r="AN22" s="76"/>
      <c r="AO22" s="76"/>
      <c r="AP22" s="76"/>
      <c r="AQ22" s="76"/>
      <c r="AR22" s="76"/>
      <c r="AS22" s="76"/>
      <c r="AT22" s="76"/>
      <c r="AU22" s="76"/>
      <c r="AV22" s="76"/>
      <c r="AW22" s="76"/>
      <c r="AX22" s="76"/>
      <c r="AY22" s="76"/>
      <c r="AZ22" s="76"/>
      <c r="BA22" s="76"/>
    </row>
    <row r="23" spans="1:53" s="5" customFormat="1" x14ac:dyDescent="0.25">
      <c r="A23" s="76"/>
      <c r="B23" s="76"/>
      <c r="C23" s="76"/>
      <c r="D23" s="76"/>
      <c r="E23" s="76"/>
      <c r="F23" s="76"/>
      <c r="G23" s="76"/>
      <c r="H23" s="76"/>
      <c r="I23" s="76"/>
      <c r="J23" s="76"/>
      <c r="K23" s="76"/>
      <c r="L23" s="76"/>
      <c r="M23" s="89" t="s">
        <v>143</v>
      </c>
      <c r="N23" s="76"/>
      <c r="O23" s="76" t="s">
        <v>146</v>
      </c>
      <c r="P23" s="76"/>
      <c r="Q23" s="76"/>
      <c r="R23" s="76"/>
      <c r="S23" s="76"/>
      <c r="T23" s="76"/>
      <c r="U23" s="76"/>
      <c r="V23" s="76"/>
      <c r="W23" s="76"/>
      <c r="X23" s="76"/>
      <c r="Y23" s="76"/>
      <c r="Z23" s="76"/>
      <c r="AA23" s="76"/>
      <c r="AB23" s="76"/>
      <c r="AC23" s="76"/>
      <c r="AD23" s="76"/>
      <c r="AE23" s="76"/>
      <c r="AF23" s="76"/>
      <c r="AG23" s="76"/>
      <c r="AH23" s="76"/>
      <c r="AI23" s="76"/>
      <c r="AJ23" s="76"/>
      <c r="AK23" s="76"/>
      <c r="AL23" s="76"/>
      <c r="AM23" s="76"/>
      <c r="AN23" s="76"/>
      <c r="AO23" s="76"/>
      <c r="AP23" s="76"/>
      <c r="AQ23" s="76"/>
      <c r="AR23" s="76"/>
      <c r="AS23" s="76"/>
      <c r="AT23" s="76"/>
      <c r="AU23" s="76"/>
      <c r="AV23" s="76"/>
      <c r="AW23" s="76"/>
      <c r="AX23" s="76"/>
      <c r="AY23" s="76"/>
      <c r="AZ23" s="76"/>
      <c r="BA23" s="76"/>
    </row>
  </sheetData>
  <mergeCells count="28">
    <mergeCell ref="A2:BA2"/>
    <mergeCell ref="A4:BA4"/>
    <mergeCell ref="A6:BA6"/>
    <mergeCell ref="A9:A10"/>
    <mergeCell ref="B9:E9"/>
    <mergeCell ref="F9:F10"/>
    <mergeCell ref="G9:I9"/>
    <mergeCell ref="J9:J10"/>
    <mergeCell ref="K9:N9"/>
    <mergeCell ref="S9:S10"/>
    <mergeCell ref="T9:V9"/>
    <mergeCell ref="W9:W10"/>
    <mergeCell ref="X9:Z9"/>
    <mergeCell ref="AA9:AA10"/>
    <mergeCell ref="P9:R9"/>
    <mergeCell ref="O18:AT18"/>
    <mergeCell ref="AT9:AV9"/>
    <mergeCell ref="AW9:AW10"/>
    <mergeCell ref="AX9:BA9"/>
    <mergeCell ref="AF9:AF10"/>
    <mergeCell ref="AG9:AI9"/>
    <mergeCell ref="AJ9:AJ10"/>
    <mergeCell ref="AK9:AN9"/>
    <mergeCell ref="AS9:AS10"/>
    <mergeCell ref="AB9:AE9"/>
    <mergeCell ref="AO9:AO10"/>
    <mergeCell ref="AP9:AR9"/>
    <mergeCell ref="O9:O10"/>
  </mergeCells>
  <pageMargins left="0.25" right="0.25" top="0.75" bottom="0.75" header="0.3" footer="0.3"/>
  <pageSetup paperSize="9" orientation="landscape" horizont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K17"/>
  <sheetViews>
    <sheetView view="pageBreakPreview" zoomScaleSheetLayoutView="100" workbookViewId="0">
      <selection activeCell="C17" sqref="C17"/>
    </sheetView>
  </sheetViews>
  <sheetFormatPr defaultRowHeight="15" x14ac:dyDescent="0.25"/>
  <cols>
    <col min="1" max="11" width="12.7109375" customWidth="1"/>
  </cols>
  <sheetData>
    <row r="1" spans="1:11" x14ac:dyDescent="0.25">
      <c r="A1" s="76"/>
      <c r="B1" s="76"/>
      <c r="C1" s="76"/>
      <c r="D1" s="76"/>
      <c r="E1" s="76"/>
      <c r="F1" s="76"/>
      <c r="G1" s="76"/>
      <c r="H1" s="76"/>
      <c r="I1" s="76"/>
      <c r="J1" s="76"/>
      <c r="K1" s="76"/>
    </row>
    <row r="2" spans="1:11" x14ac:dyDescent="0.25">
      <c r="A2" s="297" t="s">
        <v>179</v>
      </c>
      <c r="B2" s="297"/>
      <c r="C2" s="297"/>
      <c r="D2" s="297"/>
      <c r="E2" s="297"/>
      <c r="F2" s="297"/>
      <c r="G2" s="297"/>
      <c r="H2" s="297"/>
      <c r="I2" s="297"/>
      <c r="J2" s="297"/>
      <c r="K2" s="297"/>
    </row>
    <row r="3" spans="1:11" x14ac:dyDescent="0.25">
      <c r="A3" s="139"/>
      <c r="B3" s="139"/>
      <c r="C3" s="139"/>
      <c r="D3" s="139"/>
      <c r="E3" s="139"/>
      <c r="F3" s="139"/>
      <c r="G3" s="139"/>
      <c r="H3" s="139"/>
      <c r="I3" s="139"/>
      <c r="J3" s="139"/>
      <c r="K3" s="139"/>
    </row>
    <row r="4" spans="1:11" x14ac:dyDescent="0.25">
      <c r="A4" s="297" t="s">
        <v>171</v>
      </c>
      <c r="B4" s="297"/>
      <c r="C4" s="297"/>
      <c r="D4" s="297"/>
      <c r="E4" s="297"/>
      <c r="F4" s="297"/>
      <c r="G4" s="297"/>
      <c r="H4" s="297"/>
      <c r="I4" s="297"/>
      <c r="J4" s="297"/>
      <c r="K4" s="297"/>
    </row>
    <row r="5" spans="1:11" x14ac:dyDescent="0.25">
      <c r="A5" s="139"/>
      <c r="B5" s="139"/>
      <c r="C5" s="139"/>
      <c r="D5" s="94"/>
      <c r="E5" s="94"/>
      <c r="F5" s="94"/>
      <c r="G5" s="94"/>
      <c r="H5" s="94"/>
      <c r="I5" s="94"/>
      <c r="J5" s="94"/>
      <c r="K5" s="94"/>
    </row>
    <row r="6" spans="1:11" x14ac:dyDescent="0.25">
      <c r="A6" s="297" t="s">
        <v>224</v>
      </c>
      <c r="B6" s="297"/>
      <c r="C6" s="297"/>
      <c r="D6" s="297"/>
      <c r="E6" s="297"/>
      <c r="F6" s="297"/>
      <c r="G6" s="297"/>
      <c r="H6" s="297"/>
      <c r="I6" s="297"/>
      <c r="J6" s="297"/>
      <c r="K6" s="297"/>
    </row>
    <row r="7" spans="1:11" x14ac:dyDescent="0.25">
      <c r="A7" s="139"/>
      <c r="B7" s="139"/>
      <c r="C7" s="139"/>
      <c r="D7" s="94"/>
      <c r="E7" s="94"/>
      <c r="F7" s="94"/>
      <c r="G7" s="94"/>
      <c r="H7" s="94"/>
      <c r="I7" s="94"/>
      <c r="J7" s="94"/>
      <c r="K7" s="94"/>
    </row>
    <row r="8" spans="1:11" x14ac:dyDescent="0.25">
      <c r="A8" s="139"/>
      <c r="B8" s="139"/>
      <c r="C8" s="139"/>
      <c r="D8" s="94"/>
      <c r="E8" s="94"/>
      <c r="F8" s="94"/>
      <c r="G8" s="94"/>
      <c r="H8" s="94"/>
      <c r="I8" s="94"/>
      <c r="J8" s="94"/>
      <c r="K8" s="94"/>
    </row>
    <row r="9" spans="1:11" x14ac:dyDescent="0.25">
      <c r="A9" s="139"/>
      <c r="B9" s="139"/>
      <c r="C9" s="139"/>
      <c r="D9" s="94"/>
      <c r="E9" s="94"/>
      <c r="F9" s="94"/>
      <c r="G9" s="94"/>
      <c r="H9" s="94"/>
      <c r="I9" s="94"/>
      <c r="J9" s="94"/>
      <c r="K9" s="94"/>
    </row>
    <row r="10" spans="1:11" ht="15" customHeight="1" x14ac:dyDescent="0.25">
      <c r="A10" s="302" t="s">
        <v>147</v>
      </c>
      <c r="B10" s="305" t="s">
        <v>174</v>
      </c>
      <c r="C10" s="306"/>
      <c r="D10" s="309" t="s">
        <v>84</v>
      </c>
      <c r="E10" s="311" t="s">
        <v>97</v>
      </c>
      <c r="F10" s="312"/>
      <c r="G10" s="311" t="s">
        <v>148</v>
      </c>
      <c r="H10" s="312"/>
      <c r="I10" s="309" t="s">
        <v>103</v>
      </c>
      <c r="J10" s="300" t="s">
        <v>149</v>
      </c>
    </row>
    <row r="11" spans="1:11" ht="22.5" x14ac:dyDescent="0.25">
      <c r="A11" s="303"/>
      <c r="B11" s="307"/>
      <c r="C11" s="308"/>
      <c r="D11" s="310"/>
      <c r="E11" s="142" t="s">
        <v>150</v>
      </c>
      <c r="F11" s="141" t="s">
        <v>151</v>
      </c>
      <c r="G11" s="140" t="s">
        <v>152</v>
      </c>
      <c r="H11" s="140" t="s">
        <v>153</v>
      </c>
      <c r="I11" s="313"/>
      <c r="J11" s="301"/>
    </row>
    <row r="12" spans="1:11" x14ac:dyDescent="0.25">
      <c r="A12" s="304"/>
      <c r="B12" s="97" t="s">
        <v>154</v>
      </c>
      <c r="C12" s="97" t="s">
        <v>155</v>
      </c>
      <c r="D12" s="97" t="s">
        <v>154</v>
      </c>
      <c r="E12" s="97" t="s">
        <v>154</v>
      </c>
      <c r="F12" s="97" t="s">
        <v>154</v>
      </c>
      <c r="G12" s="97" t="s">
        <v>154</v>
      </c>
      <c r="H12" s="97" t="s">
        <v>154</v>
      </c>
      <c r="I12" s="97" t="s">
        <v>154</v>
      </c>
      <c r="J12" s="97" t="s">
        <v>154</v>
      </c>
    </row>
    <row r="13" spans="1:11" ht="20.100000000000001" customHeight="1" x14ac:dyDescent="0.25">
      <c r="A13" s="86">
        <v>1</v>
      </c>
      <c r="B13" s="258">
        <v>36</v>
      </c>
      <c r="C13" s="87">
        <v>1296</v>
      </c>
      <c r="D13" s="87">
        <v>3</v>
      </c>
      <c r="E13" s="87">
        <v>1</v>
      </c>
      <c r="F13" s="87"/>
      <c r="G13" s="87"/>
      <c r="H13" s="87"/>
      <c r="I13" s="87">
        <v>11</v>
      </c>
      <c r="J13" s="87">
        <v>51</v>
      </c>
    </row>
    <row r="14" spans="1:11" ht="20.100000000000001" customHeight="1" x14ac:dyDescent="0.25">
      <c r="A14" s="86">
        <v>2</v>
      </c>
      <c r="B14" s="258">
        <v>36</v>
      </c>
      <c r="C14" s="87">
        <v>1296</v>
      </c>
      <c r="D14" s="87">
        <v>4</v>
      </c>
      <c r="E14" s="87">
        <v>2</v>
      </c>
      <c r="F14" s="87"/>
      <c r="G14" s="87"/>
      <c r="H14" s="87"/>
      <c r="I14" s="87">
        <v>10</v>
      </c>
      <c r="J14" s="87">
        <v>52</v>
      </c>
    </row>
    <row r="15" spans="1:11" ht="20.100000000000001" customHeight="1" x14ac:dyDescent="0.25">
      <c r="A15" s="86">
        <v>3</v>
      </c>
      <c r="B15" s="258">
        <v>36</v>
      </c>
      <c r="C15" s="87">
        <v>1296</v>
      </c>
      <c r="D15" s="87">
        <v>4</v>
      </c>
      <c r="E15" s="87">
        <v>1</v>
      </c>
      <c r="F15" s="87"/>
      <c r="G15" s="87"/>
      <c r="H15" s="87"/>
      <c r="I15" s="87">
        <v>10</v>
      </c>
      <c r="J15" s="87">
        <v>51</v>
      </c>
    </row>
    <row r="16" spans="1:11" ht="20.100000000000001" customHeight="1" x14ac:dyDescent="0.25">
      <c r="A16" s="86">
        <v>4</v>
      </c>
      <c r="B16" s="258">
        <v>35</v>
      </c>
      <c r="C16" s="87">
        <v>1260</v>
      </c>
      <c r="D16" s="87">
        <v>2</v>
      </c>
      <c r="E16" s="87">
        <v>1</v>
      </c>
      <c r="F16" s="87">
        <v>1</v>
      </c>
      <c r="G16" s="87">
        <v>1</v>
      </c>
      <c r="H16" s="87">
        <v>3</v>
      </c>
      <c r="I16" s="87">
        <v>2</v>
      </c>
      <c r="J16" s="87">
        <v>45</v>
      </c>
    </row>
    <row r="17" spans="1:10" ht="20.100000000000001" customHeight="1" x14ac:dyDescent="0.25">
      <c r="A17" s="86"/>
      <c r="B17" s="259">
        <f>SUM(B13:B16)</f>
        <v>143</v>
      </c>
      <c r="C17" s="86">
        <v>5148</v>
      </c>
      <c r="D17" s="86">
        <v>13</v>
      </c>
      <c r="E17" s="86">
        <v>5</v>
      </c>
      <c r="F17" s="86">
        <v>1</v>
      </c>
      <c r="G17" s="86">
        <v>1</v>
      </c>
      <c r="H17" s="86">
        <v>3</v>
      </c>
      <c r="I17" s="86">
        <v>33</v>
      </c>
      <c r="J17" s="86">
        <f>SUM(J13:J16)</f>
        <v>199</v>
      </c>
    </row>
  </sheetData>
  <mergeCells count="10">
    <mergeCell ref="J10:J11"/>
    <mergeCell ref="A2:K2"/>
    <mergeCell ref="A4:K4"/>
    <mergeCell ref="A6:K6"/>
    <mergeCell ref="A10:A12"/>
    <mergeCell ref="B10:C11"/>
    <mergeCell ref="D10:D11"/>
    <mergeCell ref="E10:F10"/>
    <mergeCell ref="G10:H10"/>
    <mergeCell ref="I10:I11"/>
  </mergeCells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BE690"/>
  <sheetViews>
    <sheetView tabSelected="1" view="pageBreakPreview" zoomScaleSheetLayoutView="100" workbookViewId="0">
      <pane ySplit="8" topLeftCell="A102" activePane="bottomLeft" state="frozen"/>
      <selection pane="bottomLeft" activeCell="AR107" sqref="AR107"/>
    </sheetView>
  </sheetViews>
  <sheetFormatPr defaultRowHeight="12.75" x14ac:dyDescent="0.2"/>
  <cols>
    <col min="1" max="1" width="9.7109375" style="130" customWidth="1"/>
    <col min="2" max="2" width="25.5703125" style="137" customWidth="1"/>
    <col min="3" max="26" width="1.140625" style="1" customWidth="1"/>
    <col min="27" max="27" width="2" style="1" customWidth="1"/>
    <col min="28" max="28" width="6" style="1" customWidth="1"/>
    <col min="29" max="29" width="4.85546875" style="1" customWidth="1"/>
    <col min="30" max="30" width="4.7109375" style="1" customWidth="1"/>
    <col min="31" max="31" width="4.28515625" style="6" customWidth="1"/>
    <col min="32" max="32" width="4.28515625" style="236" customWidth="1"/>
    <col min="33" max="33" width="3.28515625" style="6" customWidth="1"/>
    <col min="34" max="34" width="3.85546875" style="1" customWidth="1"/>
    <col min="35" max="35" width="4.28515625" style="1" customWidth="1"/>
    <col min="36" max="36" width="3.85546875" style="1" customWidth="1"/>
    <col min="37" max="44" width="5.28515625" style="1" customWidth="1"/>
    <col min="45" max="46" width="4.85546875" style="1" customWidth="1"/>
    <col min="47" max="16384" width="9.140625" style="1"/>
  </cols>
  <sheetData>
    <row r="1" spans="1:57" ht="38.25" customHeight="1" x14ac:dyDescent="0.2">
      <c r="A1" s="333" t="s">
        <v>202</v>
      </c>
      <c r="B1" s="333"/>
      <c r="C1" s="333"/>
      <c r="D1" s="333"/>
      <c r="E1" s="333"/>
      <c r="F1" s="333"/>
      <c r="G1" s="333"/>
      <c r="H1" s="333"/>
      <c r="I1" s="333"/>
      <c r="J1" s="333"/>
      <c r="K1" s="333"/>
      <c r="L1" s="333"/>
      <c r="M1" s="333"/>
      <c r="N1" s="333"/>
      <c r="O1" s="333"/>
      <c r="P1" s="333"/>
      <c r="Q1" s="333"/>
      <c r="R1" s="333"/>
      <c r="S1" s="333"/>
      <c r="T1" s="333"/>
      <c r="U1" s="333"/>
      <c r="V1" s="333"/>
      <c r="W1" s="333"/>
      <c r="X1" s="333"/>
      <c r="Y1" s="333"/>
      <c r="Z1" s="333"/>
      <c r="AA1" s="333"/>
      <c r="AB1" s="333"/>
      <c r="AC1" s="333"/>
      <c r="AD1" s="333"/>
      <c r="AE1" s="333"/>
      <c r="AF1" s="333"/>
      <c r="AG1" s="333"/>
      <c r="AH1" s="333"/>
      <c r="AI1" s="333"/>
      <c r="AJ1" s="333"/>
      <c r="AK1" s="333"/>
      <c r="AL1" s="333"/>
      <c r="AM1" s="333"/>
      <c r="AN1" s="333"/>
      <c r="AO1" s="333"/>
      <c r="AP1" s="333"/>
      <c r="AQ1" s="333"/>
      <c r="AR1" s="333"/>
    </row>
    <row r="2" spans="1:57" ht="24" customHeight="1" x14ac:dyDescent="0.2">
      <c r="A2" s="322" t="s">
        <v>0</v>
      </c>
      <c r="B2" s="330" t="s">
        <v>176</v>
      </c>
      <c r="C2" s="331" t="s">
        <v>3</v>
      </c>
      <c r="D2" s="332"/>
      <c r="E2" s="332"/>
      <c r="F2" s="332"/>
      <c r="G2" s="332"/>
      <c r="H2" s="332"/>
      <c r="I2" s="332"/>
      <c r="J2" s="332"/>
      <c r="K2" s="332"/>
      <c r="L2" s="332"/>
      <c r="M2" s="332"/>
      <c r="N2" s="332"/>
      <c r="O2" s="332"/>
      <c r="P2" s="332"/>
      <c r="Q2" s="332"/>
      <c r="R2" s="332"/>
      <c r="S2" s="332"/>
      <c r="T2" s="332"/>
      <c r="U2" s="332"/>
      <c r="V2" s="332"/>
      <c r="W2" s="332"/>
      <c r="X2" s="332"/>
      <c r="Y2" s="332"/>
      <c r="Z2" s="332"/>
      <c r="AA2" s="347" t="s">
        <v>4</v>
      </c>
      <c r="AB2" s="348" t="s">
        <v>177</v>
      </c>
      <c r="AC2" s="326" t="s">
        <v>5</v>
      </c>
      <c r="AD2" s="349" t="s">
        <v>10</v>
      </c>
      <c r="AE2" s="350"/>
      <c r="AF2" s="350"/>
      <c r="AG2" s="350"/>
      <c r="AH2" s="350"/>
      <c r="AI2" s="350"/>
      <c r="AJ2" s="337"/>
      <c r="AK2" s="345" t="s">
        <v>11</v>
      </c>
      <c r="AL2" s="345"/>
      <c r="AM2" s="345"/>
      <c r="AN2" s="345"/>
      <c r="AO2" s="345"/>
      <c r="AP2" s="345"/>
      <c r="AQ2" s="345"/>
      <c r="AR2" s="345"/>
      <c r="AS2" s="314" t="s">
        <v>184</v>
      </c>
      <c r="AT2" s="315"/>
    </row>
    <row r="3" spans="1:57" ht="14.25" customHeight="1" x14ac:dyDescent="0.2">
      <c r="A3" s="322"/>
      <c r="B3" s="330"/>
      <c r="C3" s="331" t="s">
        <v>1</v>
      </c>
      <c r="D3" s="332"/>
      <c r="E3" s="332"/>
      <c r="F3" s="332"/>
      <c r="G3" s="332"/>
      <c r="H3" s="332"/>
      <c r="I3" s="332"/>
      <c r="J3" s="332"/>
      <c r="K3" s="332" t="s">
        <v>2</v>
      </c>
      <c r="L3" s="332"/>
      <c r="M3" s="332"/>
      <c r="N3" s="332"/>
      <c r="O3" s="332"/>
      <c r="P3" s="332"/>
      <c r="Q3" s="332"/>
      <c r="R3" s="332"/>
      <c r="S3" s="332" t="s">
        <v>167</v>
      </c>
      <c r="T3" s="332"/>
      <c r="U3" s="332"/>
      <c r="V3" s="332"/>
      <c r="W3" s="332"/>
      <c r="X3" s="332"/>
      <c r="Y3" s="332"/>
      <c r="Z3" s="332"/>
      <c r="AA3" s="347"/>
      <c r="AB3" s="348"/>
      <c r="AC3" s="326"/>
      <c r="AD3" s="323" t="s">
        <v>6</v>
      </c>
      <c r="AE3" s="327" t="s">
        <v>181</v>
      </c>
      <c r="AF3" s="327" t="s">
        <v>182</v>
      </c>
      <c r="AG3" s="327" t="s">
        <v>183</v>
      </c>
      <c r="AH3" s="342" t="s">
        <v>7</v>
      </c>
      <c r="AI3" s="342" t="s">
        <v>8</v>
      </c>
      <c r="AJ3" s="339" t="s">
        <v>9</v>
      </c>
      <c r="AK3" s="321" t="s">
        <v>12</v>
      </c>
      <c r="AL3" s="346"/>
      <c r="AM3" s="321" t="s">
        <v>13</v>
      </c>
      <c r="AN3" s="346"/>
      <c r="AO3" s="321" t="s">
        <v>14</v>
      </c>
      <c r="AP3" s="346"/>
      <c r="AQ3" s="321" t="s">
        <v>15</v>
      </c>
      <c r="AR3" s="322"/>
      <c r="AS3" s="314"/>
      <c r="AT3" s="315"/>
    </row>
    <row r="4" spans="1:57" ht="19.5" customHeight="1" x14ac:dyDescent="0.2">
      <c r="A4" s="322"/>
      <c r="B4" s="330"/>
      <c r="C4" s="331"/>
      <c r="D4" s="332"/>
      <c r="E4" s="332"/>
      <c r="F4" s="332"/>
      <c r="G4" s="332"/>
      <c r="H4" s="332"/>
      <c r="I4" s="332"/>
      <c r="J4" s="332"/>
      <c r="K4" s="332"/>
      <c r="L4" s="332"/>
      <c r="M4" s="332"/>
      <c r="N4" s="332"/>
      <c r="O4" s="332"/>
      <c r="P4" s="332"/>
      <c r="Q4" s="332"/>
      <c r="R4" s="332"/>
      <c r="S4" s="332"/>
      <c r="T4" s="332"/>
      <c r="U4" s="332"/>
      <c r="V4" s="332"/>
      <c r="W4" s="332"/>
      <c r="X4" s="332"/>
      <c r="Y4" s="332"/>
      <c r="Z4" s="332"/>
      <c r="AA4" s="347"/>
      <c r="AB4" s="348"/>
      <c r="AC4" s="326"/>
      <c r="AD4" s="324"/>
      <c r="AE4" s="328"/>
      <c r="AF4" s="328"/>
      <c r="AG4" s="328"/>
      <c r="AH4" s="343"/>
      <c r="AI4" s="343"/>
      <c r="AJ4" s="340"/>
      <c r="AK4" s="321" t="s">
        <v>17</v>
      </c>
      <c r="AL4" s="322"/>
      <c r="AM4" s="322"/>
      <c r="AN4" s="322"/>
      <c r="AO4" s="322"/>
      <c r="AP4" s="322"/>
      <c r="AQ4" s="322"/>
      <c r="AR4" s="322"/>
      <c r="AS4" s="314"/>
      <c r="AT4" s="315"/>
    </row>
    <row r="5" spans="1:57" ht="14.25" customHeight="1" x14ac:dyDescent="0.2">
      <c r="A5" s="322"/>
      <c r="B5" s="330"/>
      <c r="C5" s="331"/>
      <c r="D5" s="332"/>
      <c r="E5" s="332"/>
      <c r="F5" s="332"/>
      <c r="G5" s="332"/>
      <c r="H5" s="332"/>
      <c r="I5" s="332"/>
      <c r="J5" s="332"/>
      <c r="K5" s="332"/>
      <c r="L5" s="332"/>
      <c r="M5" s="332"/>
      <c r="N5" s="332"/>
      <c r="O5" s="332"/>
      <c r="P5" s="332"/>
      <c r="Q5" s="332"/>
      <c r="R5" s="332"/>
      <c r="S5" s="332"/>
      <c r="T5" s="332"/>
      <c r="U5" s="332"/>
      <c r="V5" s="332"/>
      <c r="W5" s="332"/>
      <c r="X5" s="332"/>
      <c r="Y5" s="332"/>
      <c r="Z5" s="332"/>
      <c r="AA5" s="347"/>
      <c r="AB5" s="348"/>
      <c r="AC5" s="326"/>
      <c r="AD5" s="324"/>
      <c r="AE5" s="328"/>
      <c r="AF5" s="328"/>
      <c r="AG5" s="328"/>
      <c r="AH5" s="343"/>
      <c r="AI5" s="343"/>
      <c r="AJ5" s="340"/>
      <c r="AK5" s="42">
        <v>1</v>
      </c>
      <c r="AL5" s="65">
        <v>2</v>
      </c>
      <c r="AM5" s="42">
        <v>3</v>
      </c>
      <c r="AN5" s="65">
        <v>4</v>
      </c>
      <c r="AO5" s="42">
        <v>5</v>
      </c>
      <c r="AP5" s="65">
        <v>6</v>
      </c>
      <c r="AQ5" s="42">
        <v>7</v>
      </c>
      <c r="AR5" s="3">
        <v>8</v>
      </c>
      <c r="AS5" s="316" t="s">
        <v>185</v>
      </c>
      <c r="AT5" s="317" t="s">
        <v>186</v>
      </c>
    </row>
    <row r="6" spans="1:57" ht="15.75" customHeight="1" x14ac:dyDescent="0.2">
      <c r="A6" s="322"/>
      <c r="B6" s="330"/>
      <c r="C6" s="331"/>
      <c r="D6" s="332"/>
      <c r="E6" s="332"/>
      <c r="F6" s="332"/>
      <c r="G6" s="332"/>
      <c r="H6" s="332"/>
      <c r="I6" s="332"/>
      <c r="J6" s="332"/>
      <c r="K6" s="332"/>
      <c r="L6" s="332"/>
      <c r="M6" s="332"/>
      <c r="N6" s="332"/>
      <c r="O6" s="332"/>
      <c r="P6" s="332"/>
      <c r="Q6" s="332"/>
      <c r="R6" s="332"/>
      <c r="S6" s="332"/>
      <c r="T6" s="332"/>
      <c r="U6" s="332"/>
      <c r="V6" s="332"/>
      <c r="W6" s="332"/>
      <c r="X6" s="332"/>
      <c r="Y6" s="332"/>
      <c r="Z6" s="332"/>
      <c r="AA6" s="347"/>
      <c r="AB6" s="348"/>
      <c r="AC6" s="326"/>
      <c r="AD6" s="324"/>
      <c r="AE6" s="328"/>
      <c r="AF6" s="328"/>
      <c r="AG6" s="328"/>
      <c r="AH6" s="343"/>
      <c r="AI6" s="343"/>
      <c r="AJ6" s="340"/>
      <c r="AK6" s="337" t="s">
        <v>18</v>
      </c>
      <c r="AL6" s="338"/>
      <c r="AM6" s="338"/>
      <c r="AN6" s="338"/>
      <c r="AO6" s="338"/>
      <c r="AP6" s="338"/>
      <c r="AQ6" s="338"/>
      <c r="AR6" s="338"/>
      <c r="AS6" s="316"/>
      <c r="AT6" s="317"/>
    </row>
    <row r="7" spans="1:57" ht="15" customHeight="1" x14ac:dyDescent="0.2">
      <c r="A7" s="322"/>
      <c r="B7" s="330"/>
      <c r="C7" s="148">
        <v>1</v>
      </c>
      <c r="D7" s="149">
        <v>2</v>
      </c>
      <c r="E7" s="149">
        <v>3</v>
      </c>
      <c r="F7" s="149">
        <v>4</v>
      </c>
      <c r="G7" s="149">
        <v>5</v>
      </c>
      <c r="H7" s="149">
        <v>6</v>
      </c>
      <c r="I7" s="149">
        <v>7</v>
      </c>
      <c r="J7" s="149">
        <v>8</v>
      </c>
      <c r="K7" s="149">
        <v>1</v>
      </c>
      <c r="L7" s="149">
        <v>2</v>
      </c>
      <c r="M7" s="149">
        <v>3</v>
      </c>
      <c r="N7" s="149">
        <v>4</v>
      </c>
      <c r="O7" s="149">
        <v>5</v>
      </c>
      <c r="P7" s="149">
        <v>6</v>
      </c>
      <c r="Q7" s="149">
        <v>7</v>
      </c>
      <c r="R7" s="149">
        <v>8</v>
      </c>
      <c r="S7" s="149">
        <v>1</v>
      </c>
      <c r="T7" s="149">
        <v>2</v>
      </c>
      <c r="U7" s="149">
        <v>3</v>
      </c>
      <c r="V7" s="149">
        <v>4</v>
      </c>
      <c r="W7" s="149">
        <v>5</v>
      </c>
      <c r="X7" s="149">
        <v>6</v>
      </c>
      <c r="Y7" s="149">
        <v>7</v>
      </c>
      <c r="Z7" s="149">
        <v>8</v>
      </c>
      <c r="AA7" s="347"/>
      <c r="AB7" s="348"/>
      <c r="AC7" s="326"/>
      <c r="AD7" s="325"/>
      <c r="AE7" s="329"/>
      <c r="AF7" s="329"/>
      <c r="AG7" s="329"/>
      <c r="AH7" s="344"/>
      <c r="AI7" s="344"/>
      <c r="AJ7" s="341"/>
      <c r="AK7" s="43">
        <v>16</v>
      </c>
      <c r="AL7" s="63">
        <v>20</v>
      </c>
      <c r="AM7" s="43">
        <v>16</v>
      </c>
      <c r="AN7" s="63">
        <v>20</v>
      </c>
      <c r="AO7" s="43">
        <v>16</v>
      </c>
      <c r="AP7" s="63">
        <v>20</v>
      </c>
      <c r="AQ7" s="43">
        <v>16</v>
      </c>
      <c r="AR7" s="9">
        <v>19</v>
      </c>
      <c r="AS7" s="316"/>
      <c r="AT7" s="317"/>
    </row>
    <row r="8" spans="1:57" s="6" customFormat="1" ht="15" customHeight="1" x14ac:dyDescent="0.2">
      <c r="A8" s="125">
        <v>1</v>
      </c>
      <c r="B8" s="134">
        <v>2</v>
      </c>
      <c r="C8" s="334">
        <v>3</v>
      </c>
      <c r="D8" s="334"/>
      <c r="E8" s="334"/>
      <c r="F8" s="334"/>
      <c r="G8" s="334"/>
      <c r="H8" s="334"/>
      <c r="I8" s="334"/>
      <c r="J8" s="335"/>
      <c r="K8" s="336">
        <v>4</v>
      </c>
      <c r="L8" s="334"/>
      <c r="M8" s="334"/>
      <c r="N8" s="334"/>
      <c r="O8" s="334"/>
      <c r="P8" s="334"/>
      <c r="Q8" s="334"/>
      <c r="R8" s="335"/>
      <c r="S8" s="336">
        <v>5</v>
      </c>
      <c r="T8" s="334"/>
      <c r="U8" s="334"/>
      <c r="V8" s="334"/>
      <c r="W8" s="334"/>
      <c r="X8" s="334"/>
      <c r="Y8" s="334"/>
      <c r="Z8" s="335"/>
      <c r="AA8" s="46">
        <v>6</v>
      </c>
      <c r="AB8" s="22">
        <v>7</v>
      </c>
      <c r="AC8" s="21">
        <v>8</v>
      </c>
      <c r="AD8" s="21">
        <v>9</v>
      </c>
      <c r="AE8" s="21"/>
      <c r="AF8" s="228"/>
      <c r="AG8" s="21"/>
      <c r="AH8" s="21">
        <v>12</v>
      </c>
      <c r="AI8" s="21">
        <v>13</v>
      </c>
      <c r="AJ8" s="46">
        <v>14</v>
      </c>
      <c r="AK8" s="22">
        <v>15</v>
      </c>
      <c r="AL8" s="64">
        <v>16</v>
      </c>
      <c r="AM8" s="22">
        <v>17</v>
      </c>
      <c r="AN8" s="64">
        <v>18</v>
      </c>
      <c r="AO8" s="22">
        <v>19</v>
      </c>
      <c r="AP8" s="64">
        <v>20</v>
      </c>
      <c r="AQ8" s="22">
        <v>21</v>
      </c>
      <c r="AR8" s="21">
        <v>22</v>
      </c>
      <c r="AS8" s="316"/>
      <c r="AT8" s="317"/>
    </row>
    <row r="9" spans="1:57" ht="25.5" x14ac:dyDescent="0.2">
      <c r="A9" s="126" t="s">
        <v>229</v>
      </c>
      <c r="B9" s="98" t="s">
        <v>156</v>
      </c>
      <c r="C9" s="150"/>
      <c r="D9" s="151"/>
      <c r="E9" s="151"/>
      <c r="F9" s="151"/>
      <c r="G9" s="151"/>
      <c r="H9" s="151"/>
      <c r="I9" s="151"/>
      <c r="J9" s="152"/>
      <c r="K9" s="153"/>
      <c r="L9" s="151"/>
      <c r="M9" s="151"/>
      <c r="N9" s="151"/>
      <c r="O9" s="151"/>
      <c r="P9" s="151"/>
      <c r="Q9" s="151"/>
      <c r="R9" s="152"/>
      <c r="S9" s="153"/>
      <c r="T9" s="151"/>
      <c r="U9" s="151"/>
      <c r="V9" s="151"/>
      <c r="W9" s="151"/>
      <c r="X9" s="151"/>
      <c r="Y9" s="151"/>
      <c r="Z9" s="152"/>
      <c r="AA9" s="59"/>
      <c r="AB9" s="37">
        <f>SUM(AB10,AB21)</f>
        <v>2106</v>
      </c>
      <c r="AC9" s="37">
        <f>SUM(AC10,AC21)</f>
        <v>702</v>
      </c>
      <c r="AD9" s="37">
        <f>SUM(AD10,AD21)</f>
        <v>1404</v>
      </c>
      <c r="AE9" s="203"/>
      <c r="AF9" s="229"/>
      <c r="AG9" s="203"/>
      <c r="AH9" s="34"/>
      <c r="AI9" s="35"/>
      <c r="AJ9" s="52"/>
      <c r="AK9" s="37"/>
      <c r="AL9" s="36"/>
      <c r="AM9" s="37"/>
      <c r="AN9" s="36"/>
      <c r="AO9" s="37"/>
      <c r="AP9" s="36"/>
      <c r="AQ9" s="37"/>
      <c r="AR9" s="204"/>
      <c r="AS9" s="249"/>
      <c r="AT9" s="249"/>
    </row>
    <row r="10" spans="1:57" x14ac:dyDescent="0.2">
      <c r="A10" s="127" t="s">
        <v>230</v>
      </c>
      <c r="B10" s="99" t="s">
        <v>157</v>
      </c>
      <c r="C10" s="154"/>
      <c r="D10" s="155"/>
      <c r="E10" s="155"/>
      <c r="F10" s="155"/>
      <c r="G10" s="155"/>
      <c r="H10" s="155"/>
      <c r="I10" s="155"/>
      <c r="J10" s="156"/>
      <c r="K10" s="157"/>
      <c r="L10" s="155"/>
      <c r="M10" s="155"/>
      <c r="N10" s="155"/>
      <c r="O10" s="155"/>
      <c r="P10" s="155"/>
      <c r="Q10" s="155"/>
      <c r="R10" s="156"/>
      <c r="S10" s="157"/>
      <c r="T10" s="155"/>
      <c r="U10" s="155"/>
      <c r="V10" s="155"/>
      <c r="W10" s="155"/>
      <c r="X10" s="155"/>
      <c r="Y10" s="155"/>
      <c r="Z10" s="156"/>
      <c r="AA10" s="54"/>
      <c r="AB10" s="37">
        <v>1134</v>
      </c>
      <c r="AC10" s="33">
        <v>378</v>
      </c>
      <c r="AD10" s="33">
        <v>756</v>
      </c>
      <c r="AE10" s="204"/>
      <c r="AF10" s="230"/>
      <c r="AG10" s="204"/>
      <c r="AH10" s="29"/>
      <c r="AI10" s="30"/>
      <c r="AJ10" s="47"/>
      <c r="AK10" s="32"/>
      <c r="AL10" s="31"/>
      <c r="AM10" s="32"/>
      <c r="AN10" s="31"/>
      <c r="AO10" s="32"/>
      <c r="AP10" s="31"/>
      <c r="AQ10" s="32"/>
      <c r="AR10" s="213"/>
      <c r="AS10" s="253">
        <v>1134</v>
      </c>
      <c r="AT10" s="249"/>
    </row>
    <row r="11" spans="1:57" x14ac:dyDescent="0.2">
      <c r="A11" s="123" t="s">
        <v>231</v>
      </c>
      <c r="B11" s="124" t="s">
        <v>23</v>
      </c>
      <c r="C11" s="158">
        <v>1</v>
      </c>
      <c r="D11" s="159"/>
      <c r="E11" s="159"/>
      <c r="F11" s="159"/>
      <c r="G11" s="159"/>
      <c r="H11" s="159"/>
      <c r="I11" s="159"/>
      <c r="J11" s="160"/>
      <c r="K11" s="158"/>
      <c r="L11" s="159"/>
      <c r="M11" s="159"/>
      <c r="N11" s="159">
        <v>4</v>
      </c>
      <c r="O11" s="159"/>
      <c r="P11" s="159"/>
      <c r="Q11" s="159"/>
      <c r="R11" s="160"/>
      <c r="S11" s="158"/>
      <c r="T11" s="159"/>
      <c r="U11" s="159"/>
      <c r="V11" s="159"/>
      <c r="W11" s="159"/>
      <c r="X11" s="159"/>
      <c r="Y11" s="159"/>
      <c r="Z11" s="160"/>
      <c r="AA11" s="55"/>
      <c r="AB11" s="44">
        <v>98</v>
      </c>
      <c r="AC11" s="15">
        <v>26</v>
      </c>
      <c r="AD11" s="15">
        <v>72</v>
      </c>
      <c r="AE11" s="205">
        <v>36</v>
      </c>
      <c r="AF11" s="205">
        <v>36</v>
      </c>
      <c r="AG11" s="205"/>
      <c r="AH11" s="7" t="s">
        <v>100</v>
      </c>
      <c r="AI11" s="8"/>
      <c r="AJ11" s="48"/>
      <c r="AK11" s="241">
        <v>16</v>
      </c>
      <c r="AL11" s="19">
        <v>20</v>
      </c>
      <c r="AM11" s="16">
        <v>16</v>
      </c>
      <c r="AN11" s="19">
        <v>20</v>
      </c>
      <c r="AO11" s="16"/>
      <c r="AP11" s="19"/>
      <c r="AQ11" s="16"/>
      <c r="AR11" s="214"/>
      <c r="AS11" s="252">
        <f>AB11-AT11</f>
        <v>98</v>
      </c>
      <c r="AT11" s="252"/>
    </row>
    <row r="12" spans="1:57" x14ac:dyDescent="0.2">
      <c r="A12" s="123" t="s">
        <v>232</v>
      </c>
      <c r="B12" s="124" t="s">
        <v>24</v>
      </c>
      <c r="C12" s="158"/>
      <c r="D12" s="159"/>
      <c r="E12" s="159"/>
      <c r="F12" s="159"/>
      <c r="G12" s="159"/>
      <c r="H12" s="159"/>
      <c r="I12" s="159"/>
      <c r="J12" s="160"/>
      <c r="K12" s="158"/>
      <c r="L12" s="159"/>
      <c r="M12" s="159">
        <v>3</v>
      </c>
      <c r="N12" s="159"/>
      <c r="O12" s="159"/>
      <c r="P12" s="159"/>
      <c r="Q12" s="159"/>
      <c r="R12" s="160"/>
      <c r="S12" s="158"/>
      <c r="T12" s="159"/>
      <c r="U12" s="159"/>
      <c r="V12" s="159"/>
      <c r="W12" s="159"/>
      <c r="X12" s="159"/>
      <c r="Y12" s="159"/>
      <c r="Z12" s="160"/>
      <c r="AA12" s="55"/>
      <c r="AB12" s="44">
        <v>156</v>
      </c>
      <c r="AC12" s="15">
        <v>52</v>
      </c>
      <c r="AD12" s="15">
        <v>104</v>
      </c>
      <c r="AE12" s="205"/>
      <c r="AF12" s="205"/>
      <c r="AG12" s="205"/>
      <c r="AH12" s="7" t="s">
        <v>100</v>
      </c>
      <c r="AI12" s="8"/>
      <c r="AJ12" s="48"/>
      <c r="AK12" s="241">
        <v>32</v>
      </c>
      <c r="AL12" s="19">
        <v>40</v>
      </c>
      <c r="AM12" s="16">
        <v>32</v>
      </c>
      <c r="AN12" s="19"/>
      <c r="AO12" s="16"/>
      <c r="AP12" s="19"/>
      <c r="AQ12" s="16"/>
      <c r="AR12" s="214"/>
      <c r="AS12" s="252">
        <v>156</v>
      </c>
      <c r="AT12" s="252"/>
    </row>
    <row r="13" spans="1:57" x14ac:dyDescent="0.2">
      <c r="A13" s="123" t="s">
        <v>233</v>
      </c>
      <c r="B13" s="124" t="s">
        <v>241</v>
      </c>
      <c r="C13" s="158"/>
      <c r="D13" s="159"/>
      <c r="E13" s="159"/>
      <c r="F13" s="159"/>
      <c r="G13" s="159"/>
      <c r="H13" s="159"/>
      <c r="I13" s="159"/>
      <c r="J13" s="160"/>
      <c r="K13" s="158"/>
      <c r="L13" s="159"/>
      <c r="M13" s="159"/>
      <c r="N13" s="159"/>
      <c r="O13" s="159"/>
      <c r="P13" s="159"/>
      <c r="Q13" s="159"/>
      <c r="R13" s="160"/>
      <c r="S13" s="158"/>
      <c r="T13" s="159"/>
      <c r="U13" s="159"/>
      <c r="V13" s="159">
        <v>4</v>
      </c>
      <c r="W13" s="159"/>
      <c r="X13" s="159"/>
      <c r="Y13" s="159"/>
      <c r="Z13" s="160"/>
      <c r="AA13" s="55"/>
      <c r="AB13" s="44">
        <v>62</v>
      </c>
      <c r="AC13" s="15">
        <v>20</v>
      </c>
      <c r="AD13" s="15">
        <v>42</v>
      </c>
      <c r="AE13" s="205"/>
      <c r="AF13" s="205"/>
      <c r="AG13" s="205"/>
      <c r="AH13" s="7" t="s">
        <v>100</v>
      </c>
      <c r="AI13" s="8"/>
      <c r="AJ13" s="48"/>
      <c r="AK13" s="241"/>
      <c r="AL13" s="19"/>
      <c r="AM13" s="16"/>
      <c r="AN13" s="19">
        <v>42</v>
      </c>
      <c r="AO13" s="16"/>
      <c r="AP13" s="19"/>
      <c r="AQ13" s="16"/>
      <c r="AR13" s="214"/>
      <c r="AS13" s="252">
        <f t="shared" ref="AS13:AS44" si="0">AB13-AT13</f>
        <v>62</v>
      </c>
      <c r="AT13" s="252"/>
      <c r="AU13" s="70"/>
      <c r="AV13" s="70"/>
      <c r="AW13" s="70"/>
      <c r="AX13" s="70"/>
      <c r="AY13" s="70"/>
      <c r="AZ13" s="70"/>
      <c r="BA13" s="70"/>
      <c r="BB13" s="70"/>
      <c r="BC13" s="70"/>
      <c r="BD13" s="70"/>
      <c r="BE13" s="70"/>
    </row>
    <row r="14" spans="1:57" x14ac:dyDescent="0.2">
      <c r="A14" s="123" t="s">
        <v>234</v>
      </c>
      <c r="B14" s="124" t="s">
        <v>19</v>
      </c>
      <c r="C14" s="158"/>
      <c r="D14" s="159"/>
      <c r="E14" s="159"/>
      <c r="F14" s="159"/>
      <c r="G14" s="159"/>
      <c r="H14" s="159"/>
      <c r="I14" s="159"/>
      <c r="J14" s="160"/>
      <c r="K14" s="158"/>
      <c r="L14" s="159"/>
      <c r="M14" s="159"/>
      <c r="N14" s="159">
        <v>4</v>
      </c>
      <c r="O14" s="159"/>
      <c r="P14" s="159"/>
      <c r="Q14" s="159"/>
      <c r="R14" s="160"/>
      <c r="S14" s="158"/>
      <c r="T14" s="159"/>
      <c r="U14" s="159"/>
      <c r="V14" s="159"/>
      <c r="W14" s="159"/>
      <c r="X14" s="159"/>
      <c r="Y14" s="159"/>
      <c r="Z14" s="160"/>
      <c r="AA14" s="55"/>
      <c r="AB14" s="44">
        <f t="shared" ref="AB14:AB19" si="1">AC14+AD14</f>
        <v>174</v>
      </c>
      <c r="AC14" s="15">
        <v>48</v>
      </c>
      <c r="AD14" s="15">
        <v>126</v>
      </c>
      <c r="AE14" s="205"/>
      <c r="AF14" s="205"/>
      <c r="AG14" s="205"/>
      <c r="AH14" s="7" t="s">
        <v>100</v>
      </c>
      <c r="AI14" s="8"/>
      <c r="AJ14" s="48"/>
      <c r="AK14" s="241">
        <v>16</v>
      </c>
      <c r="AL14" s="19">
        <v>38</v>
      </c>
      <c r="AM14" s="16">
        <v>32</v>
      </c>
      <c r="AN14" s="19">
        <v>40</v>
      </c>
      <c r="AO14" s="16"/>
      <c r="AP14" s="19"/>
      <c r="AQ14" s="16"/>
      <c r="AR14" s="214"/>
      <c r="AS14" s="252">
        <f t="shared" si="0"/>
        <v>174</v>
      </c>
      <c r="AT14" s="252"/>
      <c r="AU14" s="70"/>
      <c r="AV14" s="70"/>
      <c r="AW14" s="70"/>
      <c r="AX14" s="70"/>
      <c r="AY14" s="70"/>
      <c r="AZ14" s="70"/>
      <c r="BA14" s="70"/>
      <c r="BB14" s="70"/>
      <c r="BC14" s="70"/>
      <c r="BD14" s="70"/>
      <c r="BE14" s="70"/>
    </row>
    <row r="15" spans="1:57" x14ac:dyDescent="0.2">
      <c r="A15" s="123" t="s">
        <v>235</v>
      </c>
      <c r="B15" s="124" t="s">
        <v>53</v>
      </c>
      <c r="C15" s="158"/>
      <c r="D15" s="159"/>
      <c r="E15" s="159"/>
      <c r="F15" s="159"/>
      <c r="G15" s="159"/>
      <c r="H15" s="159"/>
      <c r="I15" s="159"/>
      <c r="J15" s="160"/>
      <c r="K15" s="158"/>
      <c r="L15" s="159"/>
      <c r="M15" s="159"/>
      <c r="N15" s="159">
        <v>4</v>
      </c>
      <c r="O15" s="159"/>
      <c r="P15" s="159"/>
      <c r="Q15" s="159"/>
      <c r="R15" s="160"/>
      <c r="S15" s="158"/>
      <c r="T15" s="159"/>
      <c r="U15" s="159"/>
      <c r="V15" s="159"/>
      <c r="W15" s="159"/>
      <c r="X15" s="159"/>
      <c r="Y15" s="159"/>
      <c r="Z15" s="160"/>
      <c r="AA15" s="55"/>
      <c r="AB15" s="44">
        <f t="shared" si="1"/>
        <v>52</v>
      </c>
      <c r="AC15" s="15">
        <v>12</v>
      </c>
      <c r="AD15" s="15">
        <v>40</v>
      </c>
      <c r="AE15" s="205">
        <v>20</v>
      </c>
      <c r="AF15" s="205">
        <v>20</v>
      </c>
      <c r="AG15" s="205"/>
      <c r="AH15" s="7" t="s">
        <v>100</v>
      </c>
      <c r="AI15" s="8"/>
      <c r="AJ15" s="48"/>
      <c r="AK15" s="16"/>
      <c r="AL15" s="19"/>
      <c r="AM15" s="16"/>
      <c r="AN15" s="19">
        <v>40</v>
      </c>
      <c r="AO15" s="16"/>
      <c r="AP15" s="19"/>
      <c r="AQ15" s="16"/>
      <c r="AR15" s="214"/>
      <c r="AS15" s="252">
        <f t="shared" si="0"/>
        <v>52</v>
      </c>
      <c r="AT15" s="252"/>
      <c r="AU15" s="70"/>
      <c r="AV15" s="70"/>
      <c r="AW15" s="70"/>
      <c r="AX15" s="70"/>
      <c r="AY15" s="70"/>
      <c r="AZ15" s="70"/>
      <c r="BA15" s="70"/>
      <c r="BB15" s="70"/>
      <c r="BC15" s="70"/>
      <c r="BD15" s="70"/>
      <c r="BE15" s="70"/>
    </row>
    <row r="16" spans="1:57" x14ac:dyDescent="0.2">
      <c r="A16" s="123" t="s">
        <v>236</v>
      </c>
      <c r="B16" s="124" t="s">
        <v>242</v>
      </c>
      <c r="C16" s="158"/>
      <c r="D16" s="159"/>
      <c r="E16" s="159"/>
      <c r="F16" s="159"/>
      <c r="G16" s="159"/>
      <c r="H16" s="159"/>
      <c r="I16" s="159"/>
      <c r="J16" s="160"/>
      <c r="K16" s="170"/>
      <c r="L16" s="163"/>
      <c r="M16" s="163">
        <v>3</v>
      </c>
      <c r="N16" s="163"/>
      <c r="O16" s="159"/>
      <c r="P16" s="159"/>
      <c r="Q16" s="159"/>
      <c r="R16" s="160"/>
      <c r="S16" s="158"/>
      <c r="T16" s="159"/>
      <c r="U16" s="159"/>
      <c r="V16" s="159"/>
      <c r="W16" s="159"/>
      <c r="X16" s="159"/>
      <c r="Y16" s="159"/>
      <c r="Z16" s="160"/>
      <c r="AA16" s="55"/>
      <c r="AB16" s="44">
        <f t="shared" si="1"/>
        <v>92</v>
      </c>
      <c r="AC16" s="15">
        <v>24</v>
      </c>
      <c r="AD16" s="15">
        <v>68</v>
      </c>
      <c r="AE16" s="205">
        <v>34</v>
      </c>
      <c r="AF16" s="205">
        <v>34</v>
      </c>
      <c r="AG16" s="205"/>
      <c r="AH16" s="7" t="s">
        <v>100</v>
      </c>
      <c r="AI16" s="8"/>
      <c r="AJ16" s="48"/>
      <c r="AK16" s="16">
        <v>16</v>
      </c>
      <c r="AL16" s="262">
        <v>20</v>
      </c>
      <c r="AM16" s="263">
        <v>32</v>
      </c>
      <c r="AN16" s="262"/>
      <c r="AO16" s="16"/>
      <c r="AP16" s="19"/>
      <c r="AQ16" s="16"/>
      <c r="AR16" s="214"/>
      <c r="AS16" s="252">
        <f t="shared" si="0"/>
        <v>92</v>
      </c>
      <c r="AT16" s="252"/>
      <c r="AU16" s="70"/>
      <c r="AV16" s="70"/>
      <c r="AW16" s="70"/>
      <c r="AX16" s="70"/>
      <c r="AY16" s="70"/>
      <c r="AZ16" s="70"/>
      <c r="BA16" s="70"/>
      <c r="BB16" s="70"/>
      <c r="BC16" s="70"/>
      <c r="BD16" s="70"/>
      <c r="BE16" s="70"/>
    </row>
    <row r="17" spans="1:57" ht="17.25" customHeight="1" x14ac:dyDescent="0.2">
      <c r="A17" s="123" t="s">
        <v>237</v>
      </c>
      <c r="B17" s="124" t="s">
        <v>20</v>
      </c>
      <c r="C17" s="158"/>
      <c r="D17" s="159"/>
      <c r="E17" s="159"/>
      <c r="F17" s="159"/>
      <c r="G17" s="159"/>
      <c r="H17" s="159"/>
      <c r="I17" s="159"/>
      <c r="J17" s="160"/>
      <c r="K17" s="158"/>
      <c r="L17" s="159">
        <v>2</v>
      </c>
      <c r="M17" s="159"/>
      <c r="N17" s="159"/>
      <c r="O17" s="159"/>
      <c r="P17" s="159"/>
      <c r="Q17" s="159"/>
      <c r="R17" s="160"/>
      <c r="S17" s="158"/>
      <c r="T17" s="159"/>
      <c r="U17" s="159"/>
      <c r="V17" s="159"/>
      <c r="W17" s="159"/>
      <c r="X17" s="159"/>
      <c r="Y17" s="159"/>
      <c r="Z17" s="160"/>
      <c r="AA17" s="55"/>
      <c r="AB17" s="44">
        <f t="shared" si="1"/>
        <v>70</v>
      </c>
      <c r="AC17" s="15">
        <v>18</v>
      </c>
      <c r="AD17" s="15">
        <v>52</v>
      </c>
      <c r="AE17" s="205"/>
      <c r="AF17" s="205"/>
      <c r="AG17" s="205"/>
      <c r="AH17" s="7" t="s">
        <v>100</v>
      </c>
      <c r="AI17" s="8"/>
      <c r="AJ17" s="48"/>
      <c r="AK17" s="16">
        <v>32</v>
      </c>
      <c r="AL17" s="19">
        <v>20</v>
      </c>
      <c r="AM17" s="16"/>
      <c r="AN17" s="19"/>
      <c r="AO17" s="16"/>
      <c r="AP17" s="19"/>
      <c r="AQ17" s="16"/>
      <c r="AR17" s="214"/>
      <c r="AS17" s="252">
        <f t="shared" si="0"/>
        <v>70</v>
      </c>
      <c r="AT17" s="252"/>
      <c r="AU17" s="70"/>
      <c r="AV17" s="70"/>
      <c r="AW17" s="70"/>
      <c r="AX17" s="70"/>
      <c r="AY17" s="70"/>
      <c r="AZ17" s="70"/>
      <c r="BA17" s="70"/>
      <c r="BB17" s="70"/>
      <c r="BC17" s="70"/>
      <c r="BD17" s="70"/>
      <c r="BE17" s="70"/>
    </row>
    <row r="18" spans="1:57" x14ac:dyDescent="0.2">
      <c r="A18" s="123" t="s">
        <v>238</v>
      </c>
      <c r="B18" s="124" t="s">
        <v>201</v>
      </c>
      <c r="C18" s="158"/>
      <c r="D18" s="159"/>
      <c r="E18" s="159"/>
      <c r="F18" s="159"/>
      <c r="G18" s="159"/>
      <c r="H18" s="159"/>
      <c r="I18" s="159"/>
      <c r="J18" s="160"/>
      <c r="K18" s="158"/>
      <c r="L18" s="159">
        <v>2</v>
      </c>
      <c r="M18" s="159"/>
      <c r="N18" s="159"/>
      <c r="O18" s="159"/>
      <c r="P18" s="159"/>
      <c r="Q18" s="159"/>
      <c r="R18" s="160"/>
      <c r="S18" s="158"/>
      <c r="T18" s="159"/>
      <c r="U18" s="159"/>
      <c r="V18" s="159"/>
      <c r="W18" s="159"/>
      <c r="X18" s="159"/>
      <c r="Y18" s="159"/>
      <c r="Z18" s="160"/>
      <c r="AA18" s="55"/>
      <c r="AB18" s="44">
        <f t="shared" si="1"/>
        <v>50</v>
      </c>
      <c r="AC18" s="15">
        <v>14</v>
      </c>
      <c r="AD18" s="15">
        <v>36</v>
      </c>
      <c r="AE18" s="205">
        <v>18</v>
      </c>
      <c r="AF18" s="205">
        <v>18</v>
      </c>
      <c r="AG18" s="205"/>
      <c r="AH18" s="7" t="s">
        <v>100</v>
      </c>
      <c r="AI18" s="8"/>
      <c r="AJ18" s="48"/>
      <c r="AK18" s="16">
        <v>16</v>
      </c>
      <c r="AL18" s="19">
        <v>20</v>
      </c>
      <c r="AM18" s="16"/>
      <c r="AN18" s="19"/>
      <c r="AO18" s="16"/>
      <c r="AP18" s="19"/>
      <c r="AQ18" s="16"/>
      <c r="AR18" s="214"/>
      <c r="AS18" s="252">
        <f t="shared" si="0"/>
        <v>50</v>
      </c>
      <c r="AT18" s="252"/>
      <c r="AU18" s="70"/>
      <c r="AV18" s="70"/>
      <c r="AW18" s="70"/>
      <c r="AX18" s="70"/>
      <c r="AY18" s="70"/>
      <c r="AZ18" s="70"/>
      <c r="BA18" s="70"/>
      <c r="BB18" s="70"/>
      <c r="BC18" s="70"/>
      <c r="BD18" s="70"/>
      <c r="BE18" s="70"/>
    </row>
    <row r="19" spans="1:57" ht="25.5" x14ac:dyDescent="0.2">
      <c r="A19" s="123" t="s">
        <v>239</v>
      </c>
      <c r="B19" s="124" t="s">
        <v>22</v>
      </c>
      <c r="C19" s="158"/>
      <c r="D19" s="159"/>
      <c r="E19" s="159"/>
      <c r="F19" s="159"/>
      <c r="G19" s="159"/>
      <c r="H19" s="159"/>
      <c r="I19" s="159"/>
      <c r="J19" s="160"/>
      <c r="K19" s="158"/>
      <c r="L19" s="159">
        <v>2</v>
      </c>
      <c r="M19" s="159"/>
      <c r="N19" s="159"/>
      <c r="O19" s="159"/>
      <c r="P19" s="159"/>
      <c r="Q19" s="159"/>
      <c r="R19" s="160"/>
      <c r="S19" s="158"/>
      <c r="T19" s="159"/>
      <c r="U19" s="159"/>
      <c r="V19" s="159"/>
      <c r="W19" s="159"/>
      <c r="X19" s="159"/>
      <c r="Y19" s="159"/>
      <c r="Z19" s="160"/>
      <c r="AA19" s="55"/>
      <c r="AB19" s="44">
        <f t="shared" si="1"/>
        <v>92</v>
      </c>
      <c r="AC19" s="15">
        <v>20</v>
      </c>
      <c r="AD19" s="15">
        <v>72</v>
      </c>
      <c r="AE19" s="205"/>
      <c r="AF19" s="205"/>
      <c r="AG19" s="205"/>
      <c r="AH19" s="7" t="s">
        <v>100</v>
      </c>
      <c r="AI19" s="8"/>
      <c r="AJ19" s="48"/>
      <c r="AK19" s="16">
        <v>32</v>
      </c>
      <c r="AL19" s="19">
        <v>40</v>
      </c>
      <c r="AM19" s="16"/>
      <c r="AN19" s="19"/>
      <c r="AO19" s="16"/>
      <c r="AP19" s="19"/>
      <c r="AQ19" s="16"/>
      <c r="AR19" s="214"/>
      <c r="AS19" s="255">
        <f t="shared" si="0"/>
        <v>92</v>
      </c>
      <c r="AT19" s="252"/>
      <c r="AU19" s="70"/>
      <c r="AV19" s="70"/>
      <c r="AW19" s="70"/>
      <c r="AX19" s="70"/>
      <c r="AY19" s="70"/>
      <c r="AZ19" s="70"/>
      <c r="BA19" s="70"/>
      <c r="BB19" s="70"/>
      <c r="BC19" s="70"/>
      <c r="BD19" s="70"/>
      <c r="BE19" s="70"/>
    </row>
    <row r="20" spans="1:57" s="6" customFormat="1" x14ac:dyDescent="0.2">
      <c r="A20" s="123" t="s">
        <v>240</v>
      </c>
      <c r="B20" s="124" t="s">
        <v>21</v>
      </c>
      <c r="C20" s="158"/>
      <c r="D20" s="159"/>
      <c r="E20" s="159"/>
      <c r="F20" s="159"/>
      <c r="G20" s="159"/>
      <c r="H20" s="159"/>
      <c r="I20" s="159"/>
      <c r="J20" s="160"/>
      <c r="K20" s="158">
        <v>1</v>
      </c>
      <c r="L20" s="159">
        <v>2</v>
      </c>
      <c r="M20" s="159">
        <v>3</v>
      </c>
      <c r="N20" s="159">
        <v>4</v>
      </c>
      <c r="O20" s="159"/>
      <c r="P20" s="159"/>
      <c r="Q20" s="159"/>
      <c r="R20" s="160"/>
      <c r="S20" s="158"/>
      <c r="T20" s="159"/>
      <c r="U20" s="159"/>
      <c r="V20" s="159"/>
      <c r="W20" s="159"/>
      <c r="X20" s="159"/>
      <c r="Y20" s="159"/>
      <c r="Z20" s="160"/>
      <c r="AA20" s="55"/>
      <c r="AB20" s="44">
        <v>288</v>
      </c>
      <c r="AC20" s="15">
        <v>144</v>
      </c>
      <c r="AD20" s="15">
        <v>144</v>
      </c>
      <c r="AE20" s="205"/>
      <c r="AF20" s="205"/>
      <c r="AG20" s="205"/>
      <c r="AH20" s="7" t="s">
        <v>100</v>
      </c>
      <c r="AI20" s="8"/>
      <c r="AJ20" s="48"/>
      <c r="AK20" s="244">
        <v>32</v>
      </c>
      <c r="AL20" s="19">
        <v>40</v>
      </c>
      <c r="AM20" s="244">
        <v>32</v>
      </c>
      <c r="AN20" s="19">
        <v>40</v>
      </c>
      <c r="AO20" s="244"/>
      <c r="AP20" s="19"/>
      <c r="AQ20" s="244"/>
      <c r="AR20" s="214"/>
      <c r="AS20" s="252">
        <f t="shared" ref="AS20" si="2">AB20-AT20</f>
        <v>288</v>
      </c>
      <c r="AT20" s="252"/>
      <c r="AU20" s="70"/>
      <c r="AV20" s="70"/>
      <c r="AW20" s="70"/>
      <c r="AX20" s="70"/>
      <c r="AY20" s="70"/>
      <c r="AZ20" s="70"/>
      <c r="BA20" s="70"/>
      <c r="BB20" s="70"/>
      <c r="BC20" s="70"/>
      <c r="BD20" s="70"/>
      <c r="BE20" s="70"/>
    </row>
    <row r="21" spans="1:57" ht="25.5" x14ac:dyDescent="0.2">
      <c r="A21" s="126" t="s">
        <v>243</v>
      </c>
      <c r="B21" s="99" t="s">
        <v>244</v>
      </c>
      <c r="C21" s="164"/>
      <c r="D21" s="165"/>
      <c r="E21" s="165"/>
      <c r="F21" s="165"/>
      <c r="G21" s="165"/>
      <c r="H21" s="165"/>
      <c r="I21" s="165"/>
      <c r="J21" s="166"/>
      <c r="K21" s="164"/>
      <c r="L21" s="165"/>
      <c r="M21" s="165"/>
      <c r="N21" s="165"/>
      <c r="O21" s="165"/>
      <c r="P21" s="165"/>
      <c r="Q21" s="165"/>
      <c r="R21" s="166"/>
      <c r="S21" s="164"/>
      <c r="T21" s="165"/>
      <c r="U21" s="165"/>
      <c r="V21" s="165"/>
      <c r="W21" s="165"/>
      <c r="X21" s="165"/>
      <c r="Y21" s="165"/>
      <c r="Z21" s="166"/>
      <c r="AA21" s="54"/>
      <c r="AB21" s="37">
        <v>972</v>
      </c>
      <c r="AC21" s="33">
        <v>324</v>
      </c>
      <c r="AD21" s="33">
        <v>648</v>
      </c>
      <c r="AE21" s="204"/>
      <c r="AF21" s="204"/>
      <c r="AG21" s="204"/>
      <c r="AH21" s="29"/>
      <c r="AI21" s="30"/>
      <c r="AJ21" s="47"/>
      <c r="AK21" s="32"/>
      <c r="AL21" s="31"/>
      <c r="AM21" s="32"/>
      <c r="AN21" s="31"/>
      <c r="AO21" s="32"/>
      <c r="AP21" s="31"/>
      <c r="AQ21" s="32"/>
      <c r="AR21" s="213"/>
      <c r="AS21" s="253">
        <v>972</v>
      </c>
      <c r="AT21" s="249"/>
      <c r="AU21" s="70"/>
      <c r="AV21" s="70"/>
      <c r="AW21" s="70"/>
      <c r="AX21" s="70"/>
      <c r="AY21" s="70"/>
      <c r="AZ21" s="70"/>
      <c r="BA21" s="70"/>
      <c r="BB21" s="70"/>
      <c r="BC21" s="70"/>
      <c r="BD21" s="70"/>
      <c r="BE21" s="70"/>
    </row>
    <row r="22" spans="1:57" x14ac:dyDescent="0.2">
      <c r="A22" s="123" t="s">
        <v>245</v>
      </c>
      <c r="B22" s="124" t="s">
        <v>25</v>
      </c>
      <c r="C22" s="158"/>
      <c r="D22" s="159"/>
      <c r="E22" s="159"/>
      <c r="F22" s="159">
        <v>4</v>
      </c>
      <c r="G22" s="159"/>
      <c r="H22" s="159"/>
      <c r="I22" s="159"/>
      <c r="J22" s="160"/>
      <c r="K22" s="158"/>
      <c r="L22" s="159">
        <v>2</v>
      </c>
      <c r="M22" s="159"/>
      <c r="N22" s="159"/>
      <c r="O22" s="159"/>
      <c r="P22" s="159"/>
      <c r="Q22" s="159"/>
      <c r="R22" s="160"/>
      <c r="S22" s="158"/>
      <c r="T22" s="159"/>
      <c r="U22" s="159"/>
      <c r="V22" s="159"/>
      <c r="W22" s="159"/>
      <c r="X22" s="159"/>
      <c r="Y22" s="159"/>
      <c r="Z22" s="160"/>
      <c r="AA22" s="55"/>
      <c r="AB22" s="44">
        <f t="shared" ref="AB22:AB25" si="3">AC22+AD22</f>
        <v>162</v>
      </c>
      <c r="AC22" s="15">
        <f t="shared" ref="AC22:AC80" si="4">ROUNDUP(AD22/2,0)</f>
        <v>54</v>
      </c>
      <c r="AD22" s="15">
        <v>108</v>
      </c>
      <c r="AE22" s="205"/>
      <c r="AF22" s="205"/>
      <c r="AG22" s="205"/>
      <c r="AH22" s="7" t="s">
        <v>100</v>
      </c>
      <c r="AI22" s="8"/>
      <c r="AJ22" s="48"/>
      <c r="AK22" s="73">
        <v>32</v>
      </c>
      <c r="AL22" s="19">
        <v>40</v>
      </c>
      <c r="AM22" s="73">
        <v>16</v>
      </c>
      <c r="AN22" s="19">
        <v>20</v>
      </c>
      <c r="AO22" s="73"/>
      <c r="AP22" s="19"/>
      <c r="AQ22" s="16"/>
      <c r="AR22" s="214"/>
      <c r="AS22" s="252">
        <f t="shared" si="0"/>
        <v>162</v>
      </c>
      <c r="AT22" s="252"/>
      <c r="AU22" s="70"/>
      <c r="AV22" s="70"/>
      <c r="AW22" s="70"/>
      <c r="AX22" s="70"/>
      <c r="AY22" s="70"/>
      <c r="AZ22" s="70"/>
      <c r="BA22" s="70"/>
      <c r="BB22" s="70"/>
      <c r="BC22" s="70"/>
      <c r="BD22" s="70"/>
      <c r="BE22" s="70"/>
    </row>
    <row r="23" spans="1:57" x14ac:dyDescent="0.2">
      <c r="A23" s="123" t="s">
        <v>246</v>
      </c>
      <c r="B23" s="124" t="s">
        <v>26</v>
      </c>
      <c r="C23" s="158"/>
      <c r="D23" s="159"/>
      <c r="E23" s="159">
        <v>3</v>
      </c>
      <c r="F23" s="159"/>
      <c r="G23" s="159"/>
      <c r="H23" s="159"/>
      <c r="I23" s="159"/>
      <c r="J23" s="160"/>
      <c r="K23" s="158"/>
      <c r="L23" s="159"/>
      <c r="M23" s="159"/>
      <c r="N23" s="159"/>
      <c r="O23" s="159"/>
      <c r="P23" s="159"/>
      <c r="Q23" s="159"/>
      <c r="R23" s="160"/>
      <c r="S23" s="158"/>
      <c r="T23" s="159"/>
      <c r="U23" s="159"/>
      <c r="V23" s="159"/>
      <c r="W23" s="159"/>
      <c r="X23" s="159"/>
      <c r="Y23" s="159"/>
      <c r="Z23" s="160"/>
      <c r="AA23" s="55"/>
      <c r="AB23" s="44">
        <f t="shared" si="3"/>
        <v>156</v>
      </c>
      <c r="AC23" s="15">
        <f t="shared" si="4"/>
        <v>52</v>
      </c>
      <c r="AD23" s="15">
        <v>104</v>
      </c>
      <c r="AE23" s="205"/>
      <c r="AF23" s="205"/>
      <c r="AG23" s="205"/>
      <c r="AH23" s="7" t="s">
        <v>100</v>
      </c>
      <c r="AI23" s="8"/>
      <c r="AJ23" s="48"/>
      <c r="AK23" s="73">
        <v>32</v>
      </c>
      <c r="AL23" s="19">
        <v>40</v>
      </c>
      <c r="AM23" s="73">
        <v>32</v>
      </c>
      <c r="AN23" s="19"/>
      <c r="AO23" s="73"/>
      <c r="AP23" s="19"/>
      <c r="AQ23" s="16"/>
      <c r="AR23" s="214"/>
      <c r="AS23" s="252">
        <f t="shared" si="0"/>
        <v>156</v>
      </c>
      <c r="AT23" s="252"/>
      <c r="AU23" s="70"/>
      <c r="AV23" s="70"/>
      <c r="AW23" s="70"/>
      <c r="AX23" s="70"/>
      <c r="AY23" s="70"/>
      <c r="AZ23" s="70"/>
      <c r="BA23" s="70"/>
      <c r="BB23" s="70"/>
      <c r="BC23" s="70"/>
      <c r="BD23" s="70"/>
      <c r="BE23" s="70"/>
    </row>
    <row r="24" spans="1:57" ht="25.5" x14ac:dyDescent="0.2">
      <c r="A24" s="123" t="s">
        <v>247</v>
      </c>
      <c r="B24" s="124" t="s">
        <v>16</v>
      </c>
      <c r="C24" s="158"/>
      <c r="D24" s="159"/>
      <c r="E24" s="159"/>
      <c r="F24" s="159"/>
      <c r="G24" s="159"/>
      <c r="H24" s="159"/>
      <c r="I24" s="159"/>
      <c r="J24" s="160"/>
      <c r="K24" s="158"/>
      <c r="L24" s="159">
        <v>2</v>
      </c>
      <c r="M24" s="159"/>
      <c r="N24" s="159"/>
      <c r="O24" s="159"/>
      <c r="P24" s="159"/>
      <c r="Q24" s="159"/>
      <c r="R24" s="160"/>
      <c r="S24" s="158"/>
      <c r="T24" s="159"/>
      <c r="U24" s="159"/>
      <c r="V24" s="159"/>
      <c r="W24" s="159"/>
      <c r="X24" s="159"/>
      <c r="Y24" s="159"/>
      <c r="Z24" s="160"/>
      <c r="AA24" s="55"/>
      <c r="AB24" s="44">
        <f t="shared" si="3"/>
        <v>60</v>
      </c>
      <c r="AC24" s="15">
        <f t="shared" si="4"/>
        <v>20</v>
      </c>
      <c r="AD24" s="15">
        <v>40</v>
      </c>
      <c r="AE24" s="205"/>
      <c r="AF24" s="205"/>
      <c r="AG24" s="205"/>
      <c r="AH24" s="7" t="s">
        <v>100</v>
      </c>
      <c r="AI24" s="8"/>
      <c r="AJ24" s="48"/>
      <c r="AK24" s="73"/>
      <c r="AL24" s="19">
        <v>40</v>
      </c>
      <c r="AM24" s="73"/>
      <c r="AN24" s="19"/>
      <c r="AO24" s="73"/>
      <c r="AP24" s="19"/>
      <c r="AQ24" s="16"/>
      <c r="AR24" s="214"/>
      <c r="AS24" s="252">
        <f t="shared" si="0"/>
        <v>60</v>
      </c>
      <c r="AT24" s="252"/>
      <c r="AU24" s="70"/>
      <c r="AV24" s="70"/>
      <c r="AW24" s="70"/>
      <c r="AX24" s="70"/>
      <c r="AY24" s="70"/>
      <c r="AZ24" s="70"/>
      <c r="BA24" s="70"/>
      <c r="BB24" s="70"/>
      <c r="BC24" s="70"/>
      <c r="BD24" s="70"/>
      <c r="BE24" s="70"/>
    </row>
    <row r="25" spans="1:57" ht="25.5" customHeight="1" x14ac:dyDescent="0.2">
      <c r="A25" s="123" t="s">
        <v>248</v>
      </c>
      <c r="B25" s="124" t="s">
        <v>27</v>
      </c>
      <c r="C25" s="158"/>
      <c r="D25" s="159">
        <v>2</v>
      </c>
      <c r="E25" s="159"/>
      <c r="F25" s="159">
        <v>4</v>
      </c>
      <c r="G25" s="159"/>
      <c r="H25" s="159"/>
      <c r="I25" s="159"/>
      <c r="J25" s="160"/>
      <c r="K25" s="158"/>
      <c r="L25" s="159"/>
      <c r="M25" s="159"/>
      <c r="N25" s="159"/>
      <c r="O25" s="159"/>
      <c r="P25" s="159">
        <v>6</v>
      </c>
      <c r="Q25" s="159"/>
      <c r="R25" s="160">
        <v>8</v>
      </c>
      <c r="S25" s="158"/>
      <c r="T25" s="159"/>
      <c r="U25" s="159"/>
      <c r="V25" s="159"/>
      <c r="W25" s="159"/>
      <c r="X25" s="159"/>
      <c r="Y25" s="159"/>
      <c r="Z25" s="160"/>
      <c r="AA25" s="55"/>
      <c r="AB25" s="44">
        <f t="shared" si="3"/>
        <v>594</v>
      </c>
      <c r="AC25" s="15">
        <f t="shared" si="4"/>
        <v>198</v>
      </c>
      <c r="AD25" s="15">
        <v>396</v>
      </c>
      <c r="AE25" s="205"/>
      <c r="AF25" s="205"/>
      <c r="AG25" s="205"/>
      <c r="AH25" s="7" t="s">
        <v>100</v>
      </c>
      <c r="AI25" s="8"/>
      <c r="AJ25" s="48"/>
      <c r="AK25" s="73">
        <v>32</v>
      </c>
      <c r="AL25" s="19">
        <v>40</v>
      </c>
      <c r="AM25" s="73">
        <v>32</v>
      </c>
      <c r="AN25" s="19">
        <v>40</v>
      </c>
      <c r="AO25" s="73">
        <v>32</v>
      </c>
      <c r="AP25" s="19">
        <v>80</v>
      </c>
      <c r="AQ25" s="16">
        <v>64</v>
      </c>
      <c r="AR25" s="214">
        <v>76</v>
      </c>
      <c r="AS25" s="252">
        <f t="shared" si="0"/>
        <v>594</v>
      </c>
      <c r="AT25" s="252"/>
      <c r="AU25" s="70"/>
      <c r="AV25" s="70"/>
      <c r="AW25" s="70"/>
      <c r="AX25" s="70"/>
      <c r="AY25" s="70"/>
      <c r="AZ25" s="70"/>
      <c r="BA25" s="70"/>
      <c r="BB25" s="70"/>
      <c r="BC25" s="70"/>
      <c r="BD25" s="70"/>
      <c r="BE25" s="70"/>
    </row>
    <row r="26" spans="1:57" ht="27" x14ac:dyDescent="0.2">
      <c r="A26" s="100"/>
      <c r="B26" s="101" t="s">
        <v>28</v>
      </c>
      <c r="C26" s="167"/>
      <c r="D26" s="168"/>
      <c r="E26" s="168"/>
      <c r="F26" s="168"/>
      <c r="G26" s="168"/>
      <c r="H26" s="168"/>
      <c r="I26" s="168"/>
      <c r="J26" s="169"/>
      <c r="K26" s="167"/>
      <c r="L26" s="168"/>
      <c r="M26" s="168"/>
      <c r="N26" s="168"/>
      <c r="O26" s="168"/>
      <c r="P26" s="168"/>
      <c r="Q26" s="168"/>
      <c r="R26" s="169"/>
      <c r="S26" s="167"/>
      <c r="T26" s="168"/>
      <c r="U26" s="168"/>
      <c r="V26" s="168"/>
      <c r="W26" s="168"/>
      <c r="X26" s="168"/>
      <c r="Y26" s="168"/>
      <c r="Z26" s="169"/>
      <c r="AA26" s="56"/>
      <c r="AB26" s="17"/>
      <c r="AC26" s="10"/>
      <c r="AD26" s="10"/>
      <c r="AE26" s="206"/>
      <c r="AF26" s="206"/>
      <c r="AG26" s="206"/>
      <c r="AH26" s="11"/>
      <c r="AI26" s="12"/>
      <c r="AJ26" s="49"/>
      <c r="AK26" s="61">
        <f t="shared" ref="AK26:AR26" si="5">SUM(AK11:AK25)/AK7</f>
        <v>18</v>
      </c>
      <c r="AL26" s="62">
        <f t="shared" si="5"/>
        <v>19.899999999999999</v>
      </c>
      <c r="AM26" s="61">
        <f t="shared" si="5"/>
        <v>14</v>
      </c>
      <c r="AN26" s="62">
        <f t="shared" si="5"/>
        <v>12.1</v>
      </c>
      <c r="AO26" s="61">
        <f t="shared" si="5"/>
        <v>2</v>
      </c>
      <c r="AP26" s="62">
        <f t="shared" si="5"/>
        <v>4</v>
      </c>
      <c r="AQ26" s="61">
        <f t="shared" si="5"/>
        <v>4</v>
      </c>
      <c r="AR26" s="215">
        <f t="shared" si="5"/>
        <v>4</v>
      </c>
      <c r="AS26" s="2"/>
      <c r="AT26" s="221"/>
      <c r="AU26" s="70"/>
      <c r="AV26" s="70"/>
      <c r="AW26" s="70"/>
      <c r="AX26" s="70"/>
      <c r="AY26" s="70"/>
      <c r="AZ26" s="70"/>
      <c r="BA26" s="70"/>
      <c r="BB26" s="70"/>
      <c r="BC26" s="70"/>
      <c r="BD26" s="70"/>
      <c r="BE26" s="70"/>
    </row>
    <row r="27" spans="1:57" s="6" customFormat="1" ht="51" x14ac:dyDescent="0.2">
      <c r="A27" s="127"/>
      <c r="B27" s="99" t="s">
        <v>158</v>
      </c>
      <c r="C27" s="164"/>
      <c r="D27" s="165"/>
      <c r="E27" s="165"/>
      <c r="F27" s="165"/>
      <c r="G27" s="165"/>
      <c r="H27" s="165"/>
      <c r="I27" s="165"/>
      <c r="J27" s="166"/>
      <c r="K27" s="164"/>
      <c r="L27" s="165"/>
      <c r="M27" s="165"/>
      <c r="N27" s="165"/>
      <c r="O27" s="165"/>
      <c r="P27" s="165"/>
      <c r="Q27" s="165"/>
      <c r="R27" s="166"/>
      <c r="S27" s="164"/>
      <c r="T27" s="165"/>
      <c r="U27" s="165"/>
      <c r="V27" s="165"/>
      <c r="W27" s="165"/>
      <c r="X27" s="165"/>
      <c r="Y27" s="165"/>
      <c r="Z27" s="166"/>
      <c r="AA27" s="54"/>
      <c r="AB27" s="37">
        <v>4590</v>
      </c>
      <c r="AC27" s="37">
        <v>1530</v>
      </c>
      <c r="AD27" s="37">
        <v>3060</v>
      </c>
      <c r="AE27" s="203"/>
      <c r="AF27" s="203"/>
      <c r="AG27" s="203"/>
      <c r="AH27" s="29"/>
      <c r="AI27" s="30"/>
      <c r="AJ27" s="47"/>
      <c r="AK27" s="32"/>
      <c r="AL27" s="31"/>
      <c r="AM27" s="32"/>
      <c r="AN27" s="31"/>
      <c r="AO27" s="32"/>
      <c r="AP27" s="31"/>
      <c r="AQ27" s="32"/>
      <c r="AR27" s="213"/>
      <c r="AS27" s="250"/>
      <c r="AT27" s="250"/>
      <c r="AU27" s="70"/>
      <c r="AV27" s="70"/>
      <c r="AW27" s="70"/>
      <c r="AX27" s="70"/>
      <c r="AY27" s="70"/>
      <c r="AZ27" s="70"/>
      <c r="BA27" s="70"/>
      <c r="BB27" s="70"/>
      <c r="BC27" s="70"/>
      <c r="BD27" s="70"/>
      <c r="BE27" s="70"/>
    </row>
    <row r="28" spans="1:57" ht="38.25" x14ac:dyDescent="0.2">
      <c r="A28" s="126" t="s">
        <v>29</v>
      </c>
      <c r="B28" s="99" t="s">
        <v>159</v>
      </c>
      <c r="C28" s="164"/>
      <c r="D28" s="165"/>
      <c r="E28" s="165"/>
      <c r="F28" s="165"/>
      <c r="G28" s="165"/>
      <c r="H28" s="165"/>
      <c r="I28" s="165"/>
      <c r="J28" s="166"/>
      <c r="K28" s="164"/>
      <c r="L28" s="165"/>
      <c r="M28" s="165"/>
      <c r="N28" s="165"/>
      <c r="O28" s="165"/>
      <c r="P28" s="165"/>
      <c r="Q28" s="165"/>
      <c r="R28" s="166"/>
      <c r="S28" s="164"/>
      <c r="T28" s="165"/>
      <c r="U28" s="165"/>
      <c r="V28" s="165"/>
      <c r="W28" s="165"/>
      <c r="X28" s="165"/>
      <c r="Y28" s="165"/>
      <c r="Z28" s="166"/>
      <c r="AA28" s="54"/>
      <c r="AB28" s="37">
        <f>SUM(AB29:AB34)</f>
        <v>654</v>
      </c>
      <c r="AC28" s="37">
        <f t="shared" ref="AC28" si="6">SUM(AC29:AC34)</f>
        <v>224</v>
      </c>
      <c r="AD28" s="37">
        <f>SUM(AD29:AD34)</f>
        <v>430</v>
      </c>
      <c r="AE28" s="203"/>
      <c r="AF28" s="203"/>
      <c r="AG28" s="203"/>
      <c r="AH28" s="29"/>
      <c r="AI28" s="30"/>
      <c r="AJ28" s="47"/>
      <c r="AK28" s="32"/>
      <c r="AL28" s="31"/>
      <c r="AM28" s="32"/>
      <c r="AN28" s="31"/>
      <c r="AO28" s="32"/>
      <c r="AP28" s="31"/>
      <c r="AQ28" s="32"/>
      <c r="AR28" s="213"/>
      <c r="AS28" s="254">
        <v>530</v>
      </c>
      <c r="AT28" s="254">
        <v>124</v>
      </c>
      <c r="AU28" s="70"/>
      <c r="AV28" s="70"/>
      <c r="AW28" s="70"/>
      <c r="AX28" s="70"/>
      <c r="AY28" s="70"/>
      <c r="AZ28" s="70"/>
      <c r="BA28" s="70"/>
      <c r="BB28" s="70"/>
      <c r="BC28" s="70"/>
      <c r="BD28" s="70"/>
      <c r="BE28" s="70"/>
    </row>
    <row r="29" spans="1:57" x14ac:dyDescent="0.2">
      <c r="A29" s="123" t="s">
        <v>30</v>
      </c>
      <c r="B29" s="124" t="s">
        <v>31</v>
      </c>
      <c r="C29" s="158"/>
      <c r="D29" s="159"/>
      <c r="E29" s="159"/>
      <c r="F29" s="159"/>
      <c r="G29" s="159"/>
      <c r="H29" s="159"/>
      <c r="I29" s="159"/>
      <c r="J29" s="160"/>
      <c r="K29" s="158"/>
      <c r="L29" s="159"/>
      <c r="M29" s="159"/>
      <c r="N29" s="159"/>
      <c r="O29" s="159">
        <v>5</v>
      </c>
      <c r="P29" s="159"/>
      <c r="Q29" s="159"/>
      <c r="R29" s="160"/>
      <c r="S29" s="158"/>
      <c r="T29" s="159"/>
      <c r="U29" s="159"/>
      <c r="V29" s="159"/>
      <c r="W29" s="159"/>
      <c r="X29" s="159"/>
      <c r="Y29" s="159"/>
      <c r="Z29" s="160"/>
      <c r="AA29" s="55"/>
      <c r="AB29" s="44">
        <f t="shared" ref="AB29:AB80" si="7">AC29+AD29</f>
        <v>60</v>
      </c>
      <c r="AC29" s="15">
        <v>12</v>
      </c>
      <c r="AD29" s="15">
        <f t="shared" ref="AD29:AD81" si="8">SUM(AK29:AR29)</f>
        <v>48</v>
      </c>
      <c r="AE29" s="205">
        <v>24</v>
      </c>
      <c r="AF29" s="205">
        <v>24</v>
      </c>
      <c r="AG29" s="205"/>
      <c r="AH29" s="7" t="s">
        <v>100</v>
      </c>
      <c r="AI29" s="8"/>
      <c r="AJ29" s="48"/>
      <c r="AK29" s="16"/>
      <c r="AL29" s="19"/>
      <c r="AM29" s="16"/>
      <c r="AN29" s="19"/>
      <c r="AO29" s="16">
        <v>48</v>
      </c>
      <c r="AP29" s="19"/>
      <c r="AQ29" s="16"/>
      <c r="AR29" s="214"/>
      <c r="AS29" s="252">
        <f t="shared" si="0"/>
        <v>60</v>
      </c>
      <c r="AT29" s="252"/>
      <c r="AU29" s="70"/>
      <c r="AV29" s="70"/>
      <c r="AW29" s="70"/>
      <c r="AX29" s="70"/>
      <c r="AY29" s="70"/>
      <c r="AZ29" s="70"/>
      <c r="BA29" s="70"/>
      <c r="BB29" s="70"/>
      <c r="BC29" s="70"/>
      <c r="BD29" s="70"/>
      <c r="BE29" s="70"/>
    </row>
    <row r="30" spans="1:57" x14ac:dyDescent="0.2">
      <c r="A30" s="123" t="s">
        <v>32</v>
      </c>
      <c r="B30" s="124" t="s">
        <v>26</v>
      </c>
      <c r="C30" s="158"/>
      <c r="D30" s="159"/>
      <c r="E30" s="159"/>
      <c r="F30" s="159"/>
      <c r="G30" s="159"/>
      <c r="H30" s="159"/>
      <c r="I30" s="159"/>
      <c r="J30" s="160"/>
      <c r="K30" s="158"/>
      <c r="L30" s="159"/>
      <c r="M30" s="159"/>
      <c r="N30" s="159"/>
      <c r="O30" s="159">
        <v>5</v>
      </c>
      <c r="P30" s="159"/>
      <c r="Q30" s="159"/>
      <c r="R30" s="160"/>
      <c r="S30" s="158"/>
      <c r="T30" s="159"/>
      <c r="U30" s="159"/>
      <c r="V30" s="159"/>
      <c r="W30" s="159"/>
      <c r="X30" s="159"/>
      <c r="Y30" s="159"/>
      <c r="Z30" s="160"/>
      <c r="AA30" s="55"/>
      <c r="AB30" s="44">
        <f t="shared" si="7"/>
        <v>60</v>
      </c>
      <c r="AC30" s="15">
        <v>12</v>
      </c>
      <c r="AD30" s="15">
        <f t="shared" si="8"/>
        <v>48</v>
      </c>
      <c r="AE30" s="205">
        <v>24</v>
      </c>
      <c r="AF30" s="205">
        <v>24</v>
      </c>
      <c r="AG30" s="205"/>
      <c r="AH30" s="7" t="s">
        <v>100</v>
      </c>
      <c r="AI30" s="8"/>
      <c r="AJ30" s="48"/>
      <c r="AK30" s="16"/>
      <c r="AL30" s="19"/>
      <c r="AM30" s="16"/>
      <c r="AN30" s="19"/>
      <c r="AO30" s="16">
        <v>48</v>
      </c>
      <c r="AP30" s="19"/>
      <c r="AQ30" s="16"/>
      <c r="AR30" s="214"/>
      <c r="AS30" s="252">
        <f t="shared" si="0"/>
        <v>60</v>
      </c>
      <c r="AT30" s="252"/>
      <c r="AU30" s="70"/>
      <c r="AV30" s="70"/>
      <c r="AW30" s="70"/>
      <c r="AX30" s="70"/>
      <c r="AY30" s="70"/>
      <c r="AZ30" s="70"/>
      <c r="BA30" s="70"/>
      <c r="BB30" s="70"/>
      <c r="BC30" s="70"/>
      <c r="BD30" s="70"/>
      <c r="BE30" s="70"/>
    </row>
    <row r="31" spans="1:57" x14ac:dyDescent="0.2">
      <c r="A31" s="123" t="s">
        <v>33</v>
      </c>
      <c r="B31" s="124" t="s">
        <v>34</v>
      </c>
      <c r="C31" s="158"/>
      <c r="D31" s="159"/>
      <c r="E31" s="159"/>
      <c r="F31" s="159"/>
      <c r="G31" s="159"/>
      <c r="H31" s="159"/>
      <c r="I31" s="159"/>
      <c r="J31" s="160"/>
      <c r="K31" s="158"/>
      <c r="L31" s="159"/>
      <c r="M31" s="159">
        <v>3</v>
      </c>
      <c r="N31" s="159"/>
      <c r="O31" s="159"/>
      <c r="P31" s="159"/>
      <c r="Q31" s="159"/>
      <c r="R31" s="160"/>
      <c r="S31" s="158"/>
      <c r="T31" s="159"/>
      <c r="U31" s="159"/>
      <c r="V31" s="159"/>
      <c r="W31" s="159"/>
      <c r="X31" s="159"/>
      <c r="Y31" s="159"/>
      <c r="Z31" s="160"/>
      <c r="AA31" s="55"/>
      <c r="AB31" s="44">
        <f t="shared" si="7"/>
        <v>60</v>
      </c>
      <c r="AC31" s="15">
        <v>12</v>
      </c>
      <c r="AD31" s="15">
        <f t="shared" si="8"/>
        <v>48</v>
      </c>
      <c r="AE31" s="205">
        <v>24</v>
      </c>
      <c r="AF31" s="205">
        <v>24</v>
      </c>
      <c r="AG31" s="205"/>
      <c r="AH31" s="7" t="s">
        <v>100</v>
      </c>
      <c r="AI31" s="8"/>
      <c r="AJ31" s="48"/>
      <c r="AK31" s="16"/>
      <c r="AL31" s="19"/>
      <c r="AM31" s="16">
        <v>48</v>
      </c>
      <c r="AN31" s="19"/>
      <c r="AO31" s="16"/>
      <c r="AP31" s="19"/>
      <c r="AQ31" s="16"/>
      <c r="AR31" s="214"/>
      <c r="AS31" s="252">
        <f t="shared" si="0"/>
        <v>60</v>
      </c>
      <c r="AT31" s="252"/>
      <c r="AU31" s="70"/>
      <c r="AV31" s="70"/>
      <c r="AW31" s="70"/>
      <c r="AX31" s="70"/>
      <c r="AY31" s="70"/>
      <c r="AZ31" s="70"/>
      <c r="BA31" s="70"/>
      <c r="BB31" s="70"/>
      <c r="BC31" s="70"/>
      <c r="BD31" s="70"/>
      <c r="BE31" s="70"/>
    </row>
    <row r="32" spans="1:57" x14ac:dyDescent="0.2">
      <c r="A32" s="123" t="s">
        <v>35</v>
      </c>
      <c r="B32" s="124" t="s">
        <v>19</v>
      </c>
      <c r="C32" s="158"/>
      <c r="D32" s="159"/>
      <c r="E32" s="159"/>
      <c r="F32" s="159"/>
      <c r="G32" s="159"/>
      <c r="H32" s="159"/>
      <c r="I32" s="159"/>
      <c r="J32" s="160">
        <v>8</v>
      </c>
      <c r="K32" s="158"/>
      <c r="L32" s="159"/>
      <c r="M32" s="159"/>
      <c r="N32" s="159"/>
      <c r="O32" s="159"/>
      <c r="P32" s="159">
        <v>6</v>
      </c>
      <c r="Q32" s="159"/>
      <c r="R32" s="160"/>
      <c r="S32" s="158"/>
      <c r="T32" s="159"/>
      <c r="U32" s="159"/>
      <c r="V32" s="159"/>
      <c r="W32" s="159"/>
      <c r="X32" s="159"/>
      <c r="Y32" s="159"/>
      <c r="Z32" s="160"/>
      <c r="AA32" s="55"/>
      <c r="AB32" s="44">
        <f t="shared" si="7"/>
        <v>142</v>
      </c>
      <c r="AC32" s="15">
        <v>36</v>
      </c>
      <c r="AD32" s="15">
        <f t="shared" si="8"/>
        <v>106</v>
      </c>
      <c r="AE32" s="205">
        <v>10</v>
      </c>
      <c r="AF32" s="205">
        <v>96</v>
      </c>
      <c r="AG32" s="205"/>
      <c r="AH32" s="7" t="s">
        <v>100</v>
      </c>
      <c r="AI32" s="8"/>
      <c r="AJ32" s="48"/>
      <c r="AK32" s="16"/>
      <c r="AL32" s="19"/>
      <c r="AM32" s="16"/>
      <c r="AN32" s="19"/>
      <c r="AO32" s="16">
        <v>16</v>
      </c>
      <c r="AP32" s="19">
        <v>40</v>
      </c>
      <c r="AQ32" s="16">
        <v>32</v>
      </c>
      <c r="AR32" s="214">
        <v>18</v>
      </c>
      <c r="AS32" s="252">
        <f t="shared" si="0"/>
        <v>142</v>
      </c>
      <c r="AT32" s="252"/>
      <c r="AU32" s="70"/>
      <c r="AV32" s="70"/>
      <c r="AW32" s="70"/>
      <c r="AX32" s="70"/>
      <c r="AY32" s="70"/>
      <c r="AZ32" s="70"/>
      <c r="BA32" s="70"/>
      <c r="BB32" s="70"/>
      <c r="BC32" s="70"/>
      <c r="BD32" s="70"/>
      <c r="BE32" s="70"/>
    </row>
    <row r="33" spans="1:57" s="6" customFormat="1" x14ac:dyDescent="0.2">
      <c r="A33" s="123" t="s">
        <v>36</v>
      </c>
      <c r="B33" s="124" t="s">
        <v>21</v>
      </c>
      <c r="C33" s="158"/>
      <c r="D33" s="159"/>
      <c r="E33" s="159"/>
      <c r="F33" s="159"/>
      <c r="G33" s="159"/>
      <c r="H33" s="159"/>
      <c r="I33" s="159"/>
      <c r="J33" s="160"/>
      <c r="K33" s="158"/>
      <c r="L33" s="159"/>
      <c r="M33" s="159"/>
      <c r="N33" s="163"/>
      <c r="O33" s="163">
        <v>5</v>
      </c>
      <c r="P33" s="163">
        <v>6</v>
      </c>
      <c r="Q33" s="163">
        <v>7</v>
      </c>
      <c r="R33" s="160">
        <v>8</v>
      </c>
      <c r="S33" s="158"/>
      <c r="T33" s="159"/>
      <c r="U33" s="159"/>
      <c r="V33" s="159"/>
      <c r="W33" s="159"/>
      <c r="X33" s="159"/>
      <c r="Y33" s="159"/>
      <c r="Z33" s="160"/>
      <c r="AA33" s="55"/>
      <c r="AB33" s="44">
        <f t="shared" ref="AB33" si="9">AC33+AD33</f>
        <v>284</v>
      </c>
      <c r="AC33" s="15">
        <f>AD33</f>
        <v>142</v>
      </c>
      <c r="AD33" s="15">
        <f t="shared" ref="AD33" si="10">SUM(AK33:AR33)</f>
        <v>142</v>
      </c>
      <c r="AE33" s="205">
        <v>4</v>
      </c>
      <c r="AF33" s="205">
        <v>138</v>
      </c>
      <c r="AG33" s="205"/>
      <c r="AH33" s="7" t="s">
        <v>100</v>
      </c>
      <c r="AI33" s="8"/>
      <c r="AJ33" s="48"/>
      <c r="AK33" s="248"/>
      <c r="AL33" s="19"/>
      <c r="AM33" s="248"/>
      <c r="AN33" s="19"/>
      <c r="AO33" s="248">
        <v>32</v>
      </c>
      <c r="AP33" s="19">
        <v>40</v>
      </c>
      <c r="AQ33" s="248">
        <v>32</v>
      </c>
      <c r="AR33" s="214">
        <v>38</v>
      </c>
      <c r="AS33" s="252">
        <v>208</v>
      </c>
      <c r="AT33" s="252">
        <v>76</v>
      </c>
      <c r="AU33" s="70"/>
      <c r="AV33" s="70"/>
      <c r="AW33" s="70"/>
      <c r="AX33" s="70"/>
      <c r="AY33" s="70"/>
      <c r="AZ33" s="70"/>
      <c r="BA33" s="70"/>
      <c r="BB33" s="70"/>
      <c r="BC33" s="70"/>
      <c r="BD33" s="70"/>
      <c r="BE33" s="70"/>
    </row>
    <row r="34" spans="1:57" x14ac:dyDescent="0.2">
      <c r="A34" s="123" t="s">
        <v>223</v>
      </c>
      <c r="B34" s="124" t="s">
        <v>203</v>
      </c>
      <c r="C34" s="158"/>
      <c r="D34" s="159"/>
      <c r="E34" s="159"/>
      <c r="F34" s="159"/>
      <c r="G34" s="159"/>
      <c r="H34" s="159"/>
      <c r="I34" s="159"/>
      <c r="J34" s="160"/>
      <c r="K34" s="158"/>
      <c r="L34" s="159"/>
      <c r="M34" s="159"/>
      <c r="N34" s="163"/>
      <c r="O34" s="163"/>
      <c r="P34" s="163"/>
      <c r="Q34" s="163"/>
      <c r="R34" s="160">
        <v>8</v>
      </c>
      <c r="S34" s="158"/>
      <c r="T34" s="159"/>
      <c r="U34" s="159"/>
      <c r="V34" s="159"/>
      <c r="W34" s="159"/>
      <c r="X34" s="159"/>
      <c r="Y34" s="159"/>
      <c r="Z34" s="160"/>
      <c r="AA34" s="55"/>
      <c r="AB34" s="44">
        <v>48</v>
      </c>
      <c r="AC34" s="15">
        <v>10</v>
      </c>
      <c r="AD34" s="15">
        <v>38</v>
      </c>
      <c r="AE34" s="205">
        <v>18</v>
      </c>
      <c r="AF34" s="205">
        <v>20</v>
      </c>
      <c r="AG34" s="205"/>
      <c r="AH34" s="7" t="s">
        <v>100</v>
      </c>
      <c r="AI34" s="8"/>
      <c r="AJ34" s="48"/>
      <c r="AK34" s="16"/>
      <c r="AL34" s="19"/>
      <c r="AM34" s="16"/>
      <c r="AN34" s="19"/>
      <c r="AO34" s="16"/>
      <c r="AP34" s="19"/>
      <c r="AQ34" s="16"/>
      <c r="AR34" s="214">
        <v>38</v>
      </c>
      <c r="AS34" s="252"/>
      <c r="AT34" s="252">
        <v>48</v>
      </c>
      <c r="AU34" s="70"/>
      <c r="AV34" s="70"/>
      <c r="AW34" s="70"/>
      <c r="AX34" s="70"/>
      <c r="AY34" s="70"/>
      <c r="AZ34" s="70"/>
      <c r="BA34" s="70"/>
      <c r="BB34" s="70"/>
      <c r="BC34" s="70"/>
      <c r="BD34" s="70"/>
      <c r="BE34" s="70"/>
    </row>
    <row r="35" spans="1:57" ht="27" x14ac:dyDescent="0.2">
      <c r="A35" s="100"/>
      <c r="B35" s="101" t="s">
        <v>28</v>
      </c>
      <c r="C35" s="167"/>
      <c r="D35" s="168"/>
      <c r="E35" s="168"/>
      <c r="F35" s="168"/>
      <c r="G35" s="168"/>
      <c r="H35" s="168"/>
      <c r="I35" s="168"/>
      <c r="J35" s="169"/>
      <c r="K35" s="167"/>
      <c r="L35" s="168"/>
      <c r="M35" s="168"/>
      <c r="N35" s="168"/>
      <c r="O35" s="168"/>
      <c r="P35" s="168"/>
      <c r="Q35" s="168"/>
      <c r="R35" s="169"/>
      <c r="S35" s="167"/>
      <c r="T35" s="168"/>
      <c r="U35" s="168"/>
      <c r="V35" s="168"/>
      <c r="W35" s="168"/>
      <c r="X35" s="168"/>
      <c r="Y35" s="168"/>
      <c r="Z35" s="169"/>
      <c r="AA35" s="56"/>
      <c r="AB35" s="17"/>
      <c r="AC35" s="10"/>
      <c r="AD35" s="10"/>
      <c r="AE35" s="206"/>
      <c r="AF35" s="206"/>
      <c r="AG35" s="206"/>
      <c r="AH35" s="11"/>
      <c r="AI35" s="12"/>
      <c r="AJ35" s="49"/>
      <c r="AK35" s="61">
        <f t="shared" ref="AK35:AR35" si="11">SUM(AK29:AK34)/AK7</f>
        <v>0</v>
      </c>
      <c r="AL35" s="62">
        <f t="shared" si="11"/>
        <v>0</v>
      </c>
      <c r="AM35" s="61">
        <f t="shared" si="11"/>
        <v>3</v>
      </c>
      <c r="AN35" s="62">
        <f t="shared" si="11"/>
        <v>0</v>
      </c>
      <c r="AO35" s="66">
        <f t="shared" si="11"/>
        <v>9</v>
      </c>
      <c r="AP35" s="62">
        <f t="shared" si="11"/>
        <v>4</v>
      </c>
      <c r="AQ35" s="66">
        <f t="shared" si="11"/>
        <v>4</v>
      </c>
      <c r="AR35" s="216">
        <f t="shared" si="11"/>
        <v>4.9473684210526319</v>
      </c>
      <c r="AS35" s="2"/>
      <c r="AT35" s="221"/>
      <c r="AU35" s="70"/>
      <c r="AV35" s="70"/>
      <c r="AW35" s="70"/>
      <c r="AX35" s="70"/>
      <c r="AY35" s="70"/>
      <c r="AZ35" s="70"/>
      <c r="BA35" s="70"/>
      <c r="BB35" s="70"/>
      <c r="BC35" s="70"/>
      <c r="BD35" s="70"/>
      <c r="BE35" s="70"/>
    </row>
    <row r="36" spans="1:57" ht="25.5" x14ac:dyDescent="0.2">
      <c r="A36" s="126" t="s">
        <v>37</v>
      </c>
      <c r="B36" s="99" t="s">
        <v>160</v>
      </c>
      <c r="C36" s="164"/>
      <c r="D36" s="165"/>
      <c r="E36" s="165"/>
      <c r="F36" s="165"/>
      <c r="G36" s="165"/>
      <c r="H36" s="165"/>
      <c r="I36" s="165"/>
      <c r="J36" s="166"/>
      <c r="K36" s="164"/>
      <c r="L36" s="165"/>
      <c r="M36" s="165"/>
      <c r="N36" s="165"/>
      <c r="O36" s="165"/>
      <c r="P36" s="165"/>
      <c r="Q36" s="165"/>
      <c r="R36" s="166"/>
      <c r="S36" s="164"/>
      <c r="T36" s="165"/>
      <c r="U36" s="165"/>
      <c r="V36" s="165"/>
      <c r="W36" s="165"/>
      <c r="X36" s="165"/>
      <c r="Y36" s="165"/>
      <c r="Z36" s="166"/>
      <c r="AA36" s="54"/>
      <c r="AB36" s="246">
        <v>3936</v>
      </c>
      <c r="AC36" s="37">
        <v>1306</v>
      </c>
      <c r="AD36" s="37">
        <v>2630</v>
      </c>
      <c r="AE36" s="203"/>
      <c r="AF36" s="203"/>
      <c r="AG36" s="203"/>
      <c r="AH36" s="29"/>
      <c r="AI36" s="30"/>
      <c r="AJ36" s="47"/>
      <c r="AK36" s="32"/>
      <c r="AL36" s="31"/>
      <c r="AM36" s="32"/>
      <c r="AN36" s="31"/>
      <c r="AO36" s="32"/>
      <c r="AP36" s="31"/>
      <c r="AQ36" s="32"/>
      <c r="AR36" s="213"/>
      <c r="AS36" s="250"/>
      <c r="AT36" s="250"/>
      <c r="AU36" s="70"/>
      <c r="AV36" s="70"/>
      <c r="AW36" s="70"/>
      <c r="AX36" s="70"/>
      <c r="AY36" s="70"/>
      <c r="AZ36" s="70"/>
      <c r="BA36" s="70"/>
      <c r="BB36" s="70"/>
      <c r="BC36" s="70"/>
      <c r="BD36" s="70"/>
      <c r="BE36" s="70"/>
    </row>
    <row r="37" spans="1:57" ht="25.5" x14ac:dyDescent="0.2">
      <c r="A37" s="126" t="s">
        <v>38</v>
      </c>
      <c r="B37" s="99" t="s">
        <v>161</v>
      </c>
      <c r="C37" s="164"/>
      <c r="D37" s="165"/>
      <c r="E37" s="165"/>
      <c r="F37" s="165"/>
      <c r="G37" s="165"/>
      <c r="H37" s="165"/>
      <c r="I37" s="165"/>
      <c r="J37" s="166"/>
      <c r="K37" s="164"/>
      <c r="L37" s="165"/>
      <c r="M37" s="165"/>
      <c r="N37" s="165"/>
      <c r="O37" s="165"/>
      <c r="P37" s="165"/>
      <c r="Q37" s="165"/>
      <c r="R37" s="166"/>
      <c r="S37" s="164"/>
      <c r="T37" s="165"/>
      <c r="U37" s="165"/>
      <c r="V37" s="165"/>
      <c r="W37" s="165"/>
      <c r="X37" s="165"/>
      <c r="Y37" s="165"/>
      <c r="Z37" s="166"/>
      <c r="AA37" s="54"/>
      <c r="AB37" s="37">
        <f>SUM(AB38:AB45)</f>
        <v>1279</v>
      </c>
      <c r="AC37" s="37">
        <f>SUM(AC38:AC45)</f>
        <v>427</v>
      </c>
      <c r="AD37" s="37">
        <f>SUM(AD38:AD45)</f>
        <v>852</v>
      </c>
      <c r="AE37" s="203"/>
      <c r="AF37" s="203"/>
      <c r="AG37" s="203"/>
      <c r="AH37" s="29"/>
      <c r="AI37" s="30"/>
      <c r="AJ37" s="47"/>
      <c r="AK37" s="32"/>
      <c r="AL37" s="31"/>
      <c r="AM37" s="32"/>
      <c r="AN37" s="31"/>
      <c r="AO37" s="32"/>
      <c r="AP37" s="31"/>
      <c r="AQ37" s="32"/>
      <c r="AR37" s="213"/>
      <c r="AS37" s="254">
        <v>1222</v>
      </c>
      <c r="AT37" s="254">
        <v>57</v>
      </c>
      <c r="AU37" s="70"/>
      <c r="AV37" s="70"/>
      <c r="AW37" s="70"/>
      <c r="AX37" s="70"/>
      <c r="AY37" s="70"/>
      <c r="AZ37" s="70"/>
      <c r="BA37" s="70"/>
      <c r="BB37" s="70"/>
      <c r="BC37" s="70"/>
      <c r="BD37" s="70"/>
      <c r="BE37" s="70"/>
    </row>
    <row r="38" spans="1:57" ht="25.5" x14ac:dyDescent="0.2">
      <c r="A38" s="123" t="s">
        <v>39</v>
      </c>
      <c r="B38" s="124" t="s">
        <v>27</v>
      </c>
      <c r="C38" s="158"/>
      <c r="D38" s="159"/>
      <c r="E38" s="159"/>
      <c r="F38" s="159"/>
      <c r="G38" s="159"/>
      <c r="H38" s="159"/>
      <c r="I38" s="159"/>
      <c r="J38" s="160"/>
      <c r="K38" s="158"/>
      <c r="L38" s="159"/>
      <c r="M38" s="159"/>
      <c r="N38" s="159"/>
      <c r="O38" s="159">
        <v>5</v>
      </c>
      <c r="P38" s="159"/>
      <c r="Q38" s="159"/>
      <c r="R38" s="160"/>
      <c r="S38" s="158"/>
      <c r="T38" s="159"/>
      <c r="U38" s="159"/>
      <c r="V38" s="159"/>
      <c r="W38" s="159"/>
      <c r="X38" s="159"/>
      <c r="Y38" s="159"/>
      <c r="Z38" s="160"/>
      <c r="AA38" s="55"/>
      <c r="AB38" s="44">
        <f t="shared" si="7"/>
        <v>133</v>
      </c>
      <c r="AC38" s="15">
        <v>45</v>
      </c>
      <c r="AD38" s="15">
        <f t="shared" si="8"/>
        <v>88</v>
      </c>
      <c r="AE38" s="205">
        <v>44</v>
      </c>
      <c r="AF38" s="205">
        <v>44</v>
      </c>
      <c r="AG38" s="205"/>
      <c r="AH38" s="7" t="s">
        <v>100</v>
      </c>
      <c r="AI38" s="8"/>
      <c r="AJ38" s="48"/>
      <c r="AK38" s="74">
        <v>16</v>
      </c>
      <c r="AL38" s="19">
        <v>20</v>
      </c>
      <c r="AM38" s="74">
        <v>16</v>
      </c>
      <c r="AN38" s="19">
        <v>20</v>
      </c>
      <c r="AO38" s="74">
        <v>16</v>
      </c>
      <c r="AP38" s="19"/>
      <c r="AQ38" s="74"/>
      <c r="AR38" s="214"/>
      <c r="AS38" s="252">
        <f t="shared" si="0"/>
        <v>133</v>
      </c>
      <c r="AT38" s="252"/>
      <c r="AU38" s="70"/>
      <c r="AV38" s="70"/>
      <c r="AW38" s="70"/>
      <c r="AX38" s="70"/>
      <c r="AY38" s="70"/>
      <c r="AZ38" s="70"/>
      <c r="BA38" s="70"/>
      <c r="BB38" s="70"/>
      <c r="BC38" s="70"/>
      <c r="BD38" s="70"/>
      <c r="BE38" s="70"/>
    </row>
    <row r="39" spans="1:57" x14ac:dyDescent="0.2">
      <c r="A39" s="123" t="s">
        <v>40</v>
      </c>
      <c r="B39" s="124" t="s">
        <v>41</v>
      </c>
      <c r="C39" s="158"/>
      <c r="D39" s="159">
        <v>2</v>
      </c>
      <c r="E39" s="159"/>
      <c r="F39" s="159">
        <v>4</v>
      </c>
      <c r="G39" s="159"/>
      <c r="H39" s="159">
        <v>6</v>
      </c>
      <c r="I39" s="159"/>
      <c r="J39" s="160">
        <v>8</v>
      </c>
      <c r="K39" s="158"/>
      <c r="L39" s="159"/>
      <c r="M39" s="159"/>
      <c r="N39" s="159"/>
      <c r="O39" s="159"/>
      <c r="P39" s="159"/>
      <c r="Q39" s="159"/>
      <c r="R39" s="160"/>
      <c r="S39" s="158"/>
      <c r="T39" s="159"/>
      <c r="U39" s="159">
        <v>3</v>
      </c>
      <c r="V39" s="159"/>
      <c r="W39" s="159">
        <v>5</v>
      </c>
      <c r="X39" s="159"/>
      <c r="Y39" s="159">
        <v>7</v>
      </c>
      <c r="Z39" s="160"/>
      <c r="AA39" s="55"/>
      <c r="AB39" s="44">
        <f t="shared" si="7"/>
        <v>400</v>
      </c>
      <c r="AC39" s="15">
        <v>134</v>
      </c>
      <c r="AD39" s="15">
        <f t="shared" si="8"/>
        <v>266</v>
      </c>
      <c r="AE39" s="205">
        <v>16</v>
      </c>
      <c r="AF39" s="205">
        <v>250</v>
      </c>
      <c r="AG39" s="205"/>
      <c r="AH39" s="7"/>
      <c r="AI39" s="8" t="s">
        <v>93</v>
      </c>
      <c r="AJ39" s="48"/>
      <c r="AK39" s="74">
        <v>32</v>
      </c>
      <c r="AL39" s="19">
        <v>40</v>
      </c>
      <c r="AM39" s="74">
        <v>32</v>
      </c>
      <c r="AN39" s="19">
        <v>40</v>
      </c>
      <c r="AO39" s="74">
        <v>32</v>
      </c>
      <c r="AP39" s="19">
        <v>40</v>
      </c>
      <c r="AQ39" s="74">
        <v>32</v>
      </c>
      <c r="AR39" s="214">
        <v>18</v>
      </c>
      <c r="AS39" s="252">
        <f t="shared" si="0"/>
        <v>400</v>
      </c>
      <c r="AT39" s="252"/>
      <c r="AU39" s="70"/>
      <c r="AV39" s="70"/>
      <c r="AW39" s="70"/>
      <c r="AX39" s="70"/>
      <c r="AY39" s="70"/>
      <c r="AZ39" s="70"/>
      <c r="BA39" s="70"/>
      <c r="BB39" s="70"/>
      <c r="BC39" s="70"/>
      <c r="BD39" s="70"/>
      <c r="BE39" s="70"/>
    </row>
    <row r="40" spans="1:57" x14ac:dyDescent="0.2">
      <c r="A40" s="123" t="s">
        <v>42</v>
      </c>
      <c r="B40" s="124" t="s">
        <v>43</v>
      </c>
      <c r="C40" s="158"/>
      <c r="D40" s="159">
        <v>2</v>
      </c>
      <c r="E40" s="159"/>
      <c r="F40" s="159"/>
      <c r="G40" s="159"/>
      <c r="H40" s="159"/>
      <c r="I40" s="159"/>
      <c r="J40" s="160"/>
      <c r="K40" s="158"/>
      <c r="L40" s="159"/>
      <c r="M40" s="159"/>
      <c r="N40" s="159"/>
      <c r="O40" s="159"/>
      <c r="P40" s="159"/>
      <c r="Q40" s="159"/>
      <c r="R40" s="160"/>
      <c r="S40" s="158">
        <v>1</v>
      </c>
      <c r="T40" s="159"/>
      <c r="U40" s="159"/>
      <c r="V40" s="159"/>
      <c r="W40" s="159"/>
      <c r="X40" s="159"/>
      <c r="Y40" s="159"/>
      <c r="Z40" s="160"/>
      <c r="AA40" s="55"/>
      <c r="AB40" s="44">
        <f t="shared" si="7"/>
        <v>108</v>
      </c>
      <c r="AC40" s="15">
        <f t="shared" si="4"/>
        <v>36</v>
      </c>
      <c r="AD40" s="15">
        <f t="shared" si="8"/>
        <v>72</v>
      </c>
      <c r="AE40" s="205">
        <v>7</v>
      </c>
      <c r="AF40" s="205">
        <v>65</v>
      </c>
      <c r="AG40" s="205"/>
      <c r="AH40" s="7"/>
      <c r="AI40" s="8" t="s">
        <v>93</v>
      </c>
      <c r="AJ40" s="48"/>
      <c r="AK40" s="74">
        <v>32</v>
      </c>
      <c r="AL40" s="19">
        <v>40</v>
      </c>
      <c r="AM40" s="74"/>
      <c r="AN40" s="19"/>
      <c r="AO40" s="74"/>
      <c r="AP40" s="19"/>
      <c r="AQ40" s="74"/>
      <c r="AR40" s="214"/>
      <c r="AS40" s="252">
        <f t="shared" si="0"/>
        <v>108</v>
      </c>
      <c r="AT40" s="252"/>
      <c r="AU40" s="70"/>
      <c r="AV40" s="70"/>
      <c r="AW40" s="70"/>
      <c r="AX40" s="70"/>
      <c r="AY40" s="70"/>
      <c r="AZ40" s="70"/>
      <c r="BA40" s="70"/>
      <c r="BB40" s="70"/>
      <c r="BC40" s="70"/>
      <c r="BD40" s="70"/>
      <c r="BE40" s="70"/>
    </row>
    <row r="41" spans="1:57" x14ac:dyDescent="0.2">
      <c r="A41" s="123" t="s">
        <v>44</v>
      </c>
      <c r="B41" s="124" t="s">
        <v>45</v>
      </c>
      <c r="C41" s="158"/>
      <c r="D41" s="159"/>
      <c r="E41" s="159"/>
      <c r="F41" s="159"/>
      <c r="G41" s="159">
        <v>5</v>
      </c>
      <c r="H41" s="159"/>
      <c r="I41" s="159">
        <v>7</v>
      </c>
      <c r="J41" s="160"/>
      <c r="K41" s="158"/>
      <c r="L41" s="159"/>
      <c r="M41" s="159"/>
      <c r="N41" s="159"/>
      <c r="O41" s="159"/>
      <c r="P41" s="159"/>
      <c r="Q41" s="159"/>
      <c r="R41" s="160"/>
      <c r="S41" s="158"/>
      <c r="T41" s="159"/>
      <c r="U41" s="159"/>
      <c r="V41" s="159">
        <v>4</v>
      </c>
      <c r="W41" s="159"/>
      <c r="X41" s="159">
        <v>6</v>
      </c>
      <c r="Y41" s="159"/>
      <c r="Z41" s="160"/>
      <c r="AA41" s="55"/>
      <c r="AB41" s="44">
        <f t="shared" si="7"/>
        <v>264</v>
      </c>
      <c r="AC41" s="15">
        <v>88</v>
      </c>
      <c r="AD41" s="15">
        <f t="shared" si="8"/>
        <v>176</v>
      </c>
      <c r="AE41" s="205">
        <v>14</v>
      </c>
      <c r="AF41" s="205">
        <v>162</v>
      </c>
      <c r="AG41" s="205"/>
      <c r="AH41" s="7"/>
      <c r="AI41" s="8" t="s">
        <v>93</v>
      </c>
      <c r="AJ41" s="48"/>
      <c r="AK41" s="74"/>
      <c r="AL41" s="19"/>
      <c r="AM41" s="74">
        <v>32</v>
      </c>
      <c r="AN41" s="19">
        <v>40</v>
      </c>
      <c r="AO41" s="74">
        <v>32</v>
      </c>
      <c r="AP41" s="19">
        <v>40</v>
      </c>
      <c r="AQ41" s="74">
        <v>32</v>
      </c>
      <c r="AR41" s="214"/>
      <c r="AS41" s="252">
        <f t="shared" si="0"/>
        <v>264</v>
      </c>
      <c r="AT41" s="252"/>
      <c r="AU41" s="70"/>
      <c r="AV41" s="70"/>
      <c r="AW41" s="70"/>
      <c r="AX41" s="70"/>
      <c r="AY41" s="70"/>
      <c r="AZ41" s="70"/>
      <c r="BA41" s="70"/>
      <c r="BB41" s="70"/>
      <c r="BC41" s="70"/>
      <c r="BD41" s="70"/>
      <c r="BE41" s="70"/>
    </row>
    <row r="42" spans="1:57" ht="25.5" x14ac:dyDescent="0.2">
      <c r="A42" s="123" t="s">
        <v>46</v>
      </c>
      <c r="B42" s="124" t="s">
        <v>47</v>
      </c>
      <c r="C42" s="158"/>
      <c r="D42" s="159"/>
      <c r="E42" s="159"/>
      <c r="F42" s="159"/>
      <c r="G42" s="159"/>
      <c r="H42" s="159"/>
      <c r="I42" s="159"/>
      <c r="J42" s="160"/>
      <c r="K42" s="158"/>
      <c r="L42" s="159"/>
      <c r="M42" s="159"/>
      <c r="N42" s="159"/>
      <c r="O42" s="159"/>
      <c r="P42" s="159"/>
      <c r="Q42" s="159"/>
      <c r="R42" s="160">
        <v>8</v>
      </c>
      <c r="S42" s="158"/>
      <c r="T42" s="159"/>
      <c r="U42" s="159"/>
      <c r="V42" s="159"/>
      <c r="W42" s="159"/>
      <c r="X42" s="159"/>
      <c r="Y42" s="159"/>
      <c r="Z42" s="160"/>
      <c r="AA42" s="55"/>
      <c r="AB42" s="44">
        <f t="shared" si="7"/>
        <v>103</v>
      </c>
      <c r="AC42" s="15">
        <v>35</v>
      </c>
      <c r="AD42" s="15">
        <f t="shared" si="8"/>
        <v>68</v>
      </c>
      <c r="AE42" s="205"/>
      <c r="AF42" s="205">
        <v>68</v>
      </c>
      <c r="AG42" s="205"/>
      <c r="AH42" s="7"/>
      <c r="AI42" s="8" t="s">
        <v>93</v>
      </c>
      <c r="AJ42" s="48"/>
      <c r="AK42" s="74"/>
      <c r="AL42" s="19"/>
      <c r="AM42" s="74"/>
      <c r="AN42" s="19"/>
      <c r="AO42" s="74"/>
      <c r="AP42" s="19"/>
      <c r="AQ42" s="74">
        <v>32</v>
      </c>
      <c r="AR42" s="214">
        <v>36</v>
      </c>
      <c r="AS42" s="252">
        <f t="shared" si="0"/>
        <v>103</v>
      </c>
      <c r="AT42" s="252"/>
      <c r="AU42" s="70"/>
      <c r="AV42" s="70"/>
      <c r="AW42" s="70"/>
      <c r="AX42" s="70"/>
      <c r="AY42" s="70"/>
      <c r="AZ42" s="70"/>
      <c r="BA42" s="70"/>
      <c r="BB42" s="70"/>
      <c r="BC42" s="70"/>
      <c r="BD42" s="70"/>
      <c r="BE42" s="70"/>
    </row>
    <row r="43" spans="1:57" x14ac:dyDescent="0.2">
      <c r="A43" s="123" t="s">
        <v>48</v>
      </c>
      <c r="B43" s="124" t="s">
        <v>49</v>
      </c>
      <c r="C43" s="158"/>
      <c r="D43" s="159"/>
      <c r="E43" s="159"/>
      <c r="F43" s="159"/>
      <c r="G43" s="159"/>
      <c r="H43" s="159"/>
      <c r="I43" s="159"/>
      <c r="J43" s="160"/>
      <c r="K43" s="158"/>
      <c r="L43" s="159"/>
      <c r="M43" s="159"/>
      <c r="N43" s="159"/>
      <c r="O43" s="159"/>
      <c r="P43" s="159">
        <v>6</v>
      </c>
      <c r="Q43" s="159"/>
      <c r="R43" s="160"/>
      <c r="S43" s="158"/>
      <c r="T43" s="159"/>
      <c r="U43" s="159"/>
      <c r="V43" s="159">
        <v>4</v>
      </c>
      <c r="W43" s="159"/>
      <c r="X43" s="159"/>
      <c r="Y43" s="159"/>
      <c r="Z43" s="160"/>
      <c r="AA43" s="55"/>
      <c r="AB43" s="44">
        <f t="shared" si="7"/>
        <v>112</v>
      </c>
      <c r="AC43" s="15">
        <v>36</v>
      </c>
      <c r="AD43" s="15">
        <f t="shared" si="8"/>
        <v>76</v>
      </c>
      <c r="AE43" s="205">
        <v>38</v>
      </c>
      <c r="AF43" s="205">
        <v>38</v>
      </c>
      <c r="AG43" s="205"/>
      <c r="AH43" s="7" t="s">
        <v>100</v>
      </c>
      <c r="AI43" s="8"/>
      <c r="AJ43" s="48"/>
      <c r="AK43" s="74"/>
      <c r="AL43" s="19"/>
      <c r="AM43" s="74"/>
      <c r="AN43" s="19">
        <v>40</v>
      </c>
      <c r="AO43" s="74">
        <v>16</v>
      </c>
      <c r="AP43" s="19">
        <v>20</v>
      </c>
      <c r="AQ43" s="74"/>
      <c r="AR43" s="214"/>
      <c r="AS43" s="252">
        <f t="shared" si="0"/>
        <v>112</v>
      </c>
      <c r="AT43" s="252"/>
      <c r="AU43" s="70"/>
      <c r="AV43" s="70"/>
      <c r="AW43" s="70"/>
      <c r="AX43" s="70"/>
      <c r="AY43" s="70"/>
      <c r="AZ43" s="70"/>
      <c r="BA43" s="70"/>
      <c r="BB43" s="70"/>
      <c r="BC43" s="70"/>
      <c r="BD43" s="70"/>
      <c r="BE43" s="70"/>
    </row>
    <row r="44" spans="1:57" s="6" customFormat="1" ht="23.25" customHeight="1" x14ac:dyDescent="0.2">
      <c r="A44" s="123" t="s">
        <v>50</v>
      </c>
      <c r="B44" s="124" t="s">
        <v>51</v>
      </c>
      <c r="C44" s="158"/>
      <c r="D44" s="159"/>
      <c r="E44" s="159"/>
      <c r="F44" s="159"/>
      <c r="G44" s="159"/>
      <c r="H44" s="159">
        <v>6</v>
      </c>
      <c r="I44" s="159"/>
      <c r="J44" s="160"/>
      <c r="K44" s="158"/>
      <c r="L44" s="159"/>
      <c r="M44" s="159"/>
      <c r="N44" s="159"/>
      <c r="O44" s="159"/>
      <c r="P44" s="159"/>
      <c r="Q44" s="159"/>
      <c r="R44" s="160"/>
      <c r="S44" s="158"/>
      <c r="T44" s="159"/>
      <c r="U44" s="159"/>
      <c r="V44" s="159"/>
      <c r="W44" s="159"/>
      <c r="X44" s="159"/>
      <c r="Y44" s="159"/>
      <c r="Z44" s="160"/>
      <c r="AA44" s="55"/>
      <c r="AB44" s="44">
        <f t="shared" ref="AB44:AB45" si="12">AC44+AD44</f>
        <v>102</v>
      </c>
      <c r="AC44" s="15">
        <f t="shared" ref="AC44" si="13">ROUNDUP(AD44/2,0)</f>
        <v>34</v>
      </c>
      <c r="AD44" s="15">
        <f t="shared" ref="AD44:AD45" si="14">SUM(AK44:AR44)</f>
        <v>68</v>
      </c>
      <c r="AE44" s="205">
        <v>32</v>
      </c>
      <c r="AF44" s="205">
        <v>36</v>
      </c>
      <c r="AG44" s="205"/>
      <c r="AH44" s="7" t="s">
        <v>100</v>
      </c>
      <c r="AI44" s="8"/>
      <c r="AJ44" s="48"/>
      <c r="AK44" s="74"/>
      <c r="AL44" s="19"/>
      <c r="AM44" s="74"/>
      <c r="AN44" s="19"/>
      <c r="AO44" s="74">
        <v>32</v>
      </c>
      <c r="AP44" s="19">
        <v>36</v>
      </c>
      <c r="AQ44" s="74"/>
      <c r="AR44" s="214"/>
      <c r="AS44" s="252">
        <f t="shared" si="0"/>
        <v>102</v>
      </c>
      <c r="AT44" s="252"/>
      <c r="AU44" s="70"/>
      <c r="AV44" s="70"/>
      <c r="AW44" s="70"/>
      <c r="AX44" s="70"/>
      <c r="AY44" s="70"/>
      <c r="AZ44" s="70"/>
      <c r="BA44" s="70"/>
      <c r="BB44" s="70"/>
      <c r="BC44" s="70"/>
      <c r="BD44" s="70"/>
      <c r="BE44" s="70"/>
    </row>
    <row r="45" spans="1:57" s="6" customFormat="1" ht="25.5" x14ac:dyDescent="0.2">
      <c r="A45" s="128" t="s">
        <v>105</v>
      </c>
      <c r="B45" s="135" t="s">
        <v>204</v>
      </c>
      <c r="C45" s="170"/>
      <c r="D45" s="163"/>
      <c r="E45" s="163"/>
      <c r="F45" s="163"/>
      <c r="G45" s="163"/>
      <c r="H45" s="163"/>
      <c r="I45" s="163"/>
      <c r="J45" s="171"/>
      <c r="K45" s="170"/>
      <c r="L45" s="163"/>
      <c r="M45" s="163"/>
      <c r="N45" s="163"/>
      <c r="O45" s="163"/>
      <c r="P45" s="163">
        <v>6</v>
      </c>
      <c r="Q45" s="163"/>
      <c r="R45" s="171"/>
      <c r="S45" s="170"/>
      <c r="T45" s="163"/>
      <c r="U45" s="163"/>
      <c r="V45" s="163"/>
      <c r="W45" s="163"/>
      <c r="X45" s="163"/>
      <c r="Y45" s="163"/>
      <c r="Z45" s="171"/>
      <c r="AA45" s="57"/>
      <c r="AB45" s="44">
        <f t="shared" si="12"/>
        <v>57</v>
      </c>
      <c r="AC45" s="15">
        <v>19</v>
      </c>
      <c r="AD45" s="15">
        <f t="shared" si="14"/>
        <v>38</v>
      </c>
      <c r="AE45" s="205">
        <v>19</v>
      </c>
      <c r="AF45" s="239">
        <v>19</v>
      </c>
      <c r="AG45" s="205"/>
      <c r="AH45" s="13" t="s">
        <v>100</v>
      </c>
      <c r="AI45" s="14"/>
      <c r="AJ45" s="50"/>
      <c r="AK45" s="18"/>
      <c r="AL45" s="20"/>
      <c r="AM45" s="18"/>
      <c r="AN45" s="20"/>
      <c r="AO45" s="18"/>
      <c r="AP45" s="20">
        <v>38</v>
      </c>
      <c r="AQ45" s="18"/>
      <c r="AR45" s="261"/>
      <c r="AS45" s="252"/>
      <c r="AT45" s="252">
        <v>57</v>
      </c>
      <c r="AU45" s="70"/>
      <c r="AV45" s="70"/>
      <c r="AW45" s="70"/>
      <c r="AX45" s="70"/>
      <c r="AY45" s="70"/>
      <c r="AZ45" s="70"/>
      <c r="BA45" s="70"/>
      <c r="BB45" s="70"/>
      <c r="BC45" s="70"/>
      <c r="BD45" s="70"/>
      <c r="BE45" s="70"/>
    </row>
    <row r="46" spans="1:57" ht="27" x14ac:dyDescent="0.2">
      <c r="A46" s="100"/>
      <c r="B46" s="101" t="s">
        <v>28</v>
      </c>
      <c r="C46" s="167"/>
      <c r="D46" s="168"/>
      <c r="E46" s="168"/>
      <c r="F46" s="168"/>
      <c r="G46" s="168"/>
      <c r="H46" s="168"/>
      <c r="I46" s="168"/>
      <c r="J46" s="169"/>
      <c r="K46" s="167"/>
      <c r="L46" s="168"/>
      <c r="M46" s="168"/>
      <c r="N46" s="168"/>
      <c r="O46" s="168"/>
      <c r="P46" s="168"/>
      <c r="Q46" s="168"/>
      <c r="R46" s="169"/>
      <c r="S46" s="167"/>
      <c r="T46" s="168"/>
      <c r="U46" s="168"/>
      <c r="V46" s="168"/>
      <c r="W46" s="168"/>
      <c r="X46" s="168"/>
      <c r="Y46" s="168"/>
      <c r="Z46" s="169"/>
      <c r="AA46" s="56"/>
      <c r="AB46" s="17"/>
      <c r="AC46" s="10"/>
      <c r="AD46" s="10"/>
      <c r="AE46" s="206"/>
      <c r="AF46" s="231"/>
      <c r="AG46" s="206"/>
      <c r="AH46" s="11"/>
      <c r="AI46" s="12"/>
      <c r="AJ46" s="49"/>
      <c r="AK46" s="61">
        <f t="shared" ref="AK46:AR46" si="15">SUM(AK38:AK45)/AK7</f>
        <v>5</v>
      </c>
      <c r="AL46" s="62">
        <f t="shared" si="15"/>
        <v>5</v>
      </c>
      <c r="AM46" s="61">
        <f t="shared" si="15"/>
        <v>5</v>
      </c>
      <c r="AN46" s="62">
        <f t="shared" si="15"/>
        <v>7</v>
      </c>
      <c r="AO46" s="61">
        <f t="shared" si="15"/>
        <v>8</v>
      </c>
      <c r="AP46" s="62">
        <f t="shared" si="15"/>
        <v>8.6999999999999993</v>
      </c>
      <c r="AQ46" s="61">
        <f t="shared" si="15"/>
        <v>6</v>
      </c>
      <c r="AR46" s="216">
        <f t="shared" si="15"/>
        <v>2.8421052631578947</v>
      </c>
      <c r="AS46" s="2"/>
      <c r="AT46" s="221"/>
      <c r="AU46" s="70"/>
      <c r="AV46" s="70"/>
      <c r="AW46" s="70"/>
      <c r="AX46" s="70"/>
      <c r="AY46" s="70"/>
      <c r="AZ46" s="70"/>
      <c r="BA46" s="70"/>
      <c r="BB46" s="70"/>
      <c r="BC46" s="70"/>
      <c r="BD46" s="70"/>
      <c r="BE46" s="70"/>
    </row>
    <row r="47" spans="1:57" x14ac:dyDescent="0.2">
      <c r="A47" s="126" t="s">
        <v>52</v>
      </c>
      <c r="B47" s="99" t="s">
        <v>162</v>
      </c>
      <c r="C47" s="164"/>
      <c r="D47" s="165"/>
      <c r="E47" s="165"/>
      <c r="F47" s="165"/>
      <c r="G47" s="165"/>
      <c r="H47" s="165"/>
      <c r="I47" s="165"/>
      <c r="J47" s="166"/>
      <c r="K47" s="164"/>
      <c r="L47" s="165"/>
      <c r="M47" s="165"/>
      <c r="N47" s="165"/>
      <c r="O47" s="165"/>
      <c r="P47" s="165"/>
      <c r="Q47" s="165"/>
      <c r="R47" s="166"/>
      <c r="S47" s="164"/>
      <c r="T47" s="165"/>
      <c r="U47" s="165"/>
      <c r="V47" s="165"/>
      <c r="W47" s="165"/>
      <c r="X47" s="165"/>
      <c r="Y47" s="165"/>
      <c r="Z47" s="166"/>
      <c r="AA47" s="54"/>
      <c r="AB47" s="37">
        <v>2657</v>
      </c>
      <c r="AC47" s="37">
        <v>879</v>
      </c>
      <c r="AD47" s="37">
        <v>1778</v>
      </c>
      <c r="AE47" s="203"/>
      <c r="AF47" s="229"/>
      <c r="AG47" s="203"/>
      <c r="AH47" s="29"/>
      <c r="AI47" s="30"/>
      <c r="AJ47" s="47"/>
      <c r="AK47" s="32"/>
      <c r="AL47" s="31"/>
      <c r="AM47" s="32"/>
      <c r="AN47" s="31"/>
      <c r="AO47" s="32"/>
      <c r="AP47" s="31"/>
      <c r="AQ47" s="32"/>
      <c r="AR47" s="213"/>
      <c r="AS47" s="253">
        <v>1974</v>
      </c>
      <c r="AT47" s="253">
        <v>683</v>
      </c>
      <c r="AU47" s="70"/>
      <c r="AV47" s="70"/>
      <c r="AW47" s="70"/>
      <c r="AX47" s="70"/>
      <c r="AY47" s="70"/>
      <c r="AZ47" s="70"/>
      <c r="BA47" s="70"/>
      <c r="BB47" s="70"/>
      <c r="BC47" s="70"/>
      <c r="BD47" s="70"/>
      <c r="BE47" s="70"/>
    </row>
    <row r="48" spans="1:57" ht="25.5" x14ac:dyDescent="0.2">
      <c r="A48" s="121" t="s">
        <v>54</v>
      </c>
      <c r="B48" s="122" t="s">
        <v>55</v>
      </c>
      <c r="C48" s="170"/>
      <c r="D48" s="163"/>
      <c r="E48" s="163"/>
      <c r="F48" s="163"/>
      <c r="G48" s="163"/>
      <c r="H48" s="163"/>
      <c r="I48" s="163"/>
      <c r="J48" s="171"/>
      <c r="K48" s="170"/>
      <c r="L48" s="163"/>
      <c r="M48" s="163"/>
      <c r="N48" s="163"/>
      <c r="O48" s="163"/>
      <c r="P48" s="163"/>
      <c r="Q48" s="163"/>
      <c r="R48" s="171"/>
      <c r="S48" s="170"/>
      <c r="T48" s="163"/>
      <c r="U48" s="163"/>
      <c r="V48" s="163"/>
      <c r="W48" s="163"/>
      <c r="X48" s="163"/>
      <c r="Y48" s="163"/>
      <c r="Z48" s="171"/>
      <c r="AA48" s="57"/>
      <c r="AB48" s="45">
        <v>2231</v>
      </c>
      <c r="AC48" s="45">
        <v>742</v>
      </c>
      <c r="AD48" s="45">
        <v>1489</v>
      </c>
      <c r="AE48" s="226"/>
      <c r="AF48" s="240"/>
      <c r="AG48" s="227"/>
      <c r="AH48" s="13"/>
      <c r="AI48" s="14"/>
      <c r="AJ48" s="50"/>
      <c r="AK48" s="18"/>
      <c r="AL48" s="20"/>
      <c r="AM48" s="18"/>
      <c r="AN48" s="20"/>
      <c r="AO48" s="18"/>
      <c r="AP48" s="20"/>
      <c r="AQ48" s="18"/>
      <c r="AR48" s="217"/>
      <c r="AS48" s="256">
        <v>1548</v>
      </c>
      <c r="AT48" s="256">
        <v>683</v>
      </c>
      <c r="AU48" s="70"/>
      <c r="AV48" s="70"/>
      <c r="AW48" s="70"/>
      <c r="AX48" s="70"/>
      <c r="AY48" s="70"/>
      <c r="AZ48" s="70"/>
      <c r="BA48" s="70"/>
      <c r="BB48" s="70"/>
      <c r="BC48" s="70"/>
      <c r="BD48" s="70"/>
      <c r="BE48" s="70"/>
    </row>
    <row r="49" spans="1:57" s="27" customFormat="1" ht="15" customHeight="1" x14ac:dyDescent="0.2">
      <c r="A49" s="121" t="s">
        <v>56</v>
      </c>
      <c r="B49" s="122" t="s">
        <v>57</v>
      </c>
      <c r="C49" s="172"/>
      <c r="D49" s="173"/>
      <c r="E49" s="173"/>
      <c r="F49" s="173"/>
      <c r="G49" s="173"/>
      <c r="H49" s="173"/>
      <c r="I49" s="173"/>
      <c r="J49" s="174"/>
      <c r="K49" s="172"/>
      <c r="L49" s="173"/>
      <c r="M49" s="173"/>
      <c r="N49" s="173"/>
      <c r="O49" s="173"/>
      <c r="P49" s="173"/>
      <c r="Q49" s="173"/>
      <c r="R49" s="174"/>
      <c r="S49" s="172"/>
      <c r="T49" s="173"/>
      <c r="U49" s="173"/>
      <c r="V49" s="173"/>
      <c r="W49" s="173"/>
      <c r="X49" s="173"/>
      <c r="Y49" s="173"/>
      <c r="Z49" s="174"/>
      <c r="AA49" s="58"/>
      <c r="AB49" s="45">
        <v>1427</v>
      </c>
      <c r="AC49" s="45">
        <v>479</v>
      </c>
      <c r="AD49" s="45">
        <v>948</v>
      </c>
      <c r="AE49" s="207"/>
      <c r="AF49" s="232"/>
      <c r="AG49" s="207"/>
      <c r="AH49" s="23"/>
      <c r="AI49" s="24"/>
      <c r="AJ49" s="51"/>
      <c r="AK49" s="26"/>
      <c r="AL49" s="25"/>
      <c r="AM49" s="26"/>
      <c r="AN49" s="25"/>
      <c r="AO49" s="26"/>
      <c r="AP49" s="25"/>
      <c r="AQ49" s="26"/>
      <c r="AR49" s="218"/>
      <c r="AS49" s="256">
        <v>744</v>
      </c>
      <c r="AT49" s="256">
        <v>683</v>
      </c>
      <c r="AU49" s="72"/>
      <c r="AV49" s="72"/>
      <c r="AW49" s="72"/>
      <c r="AX49" s="72"/>
      <c r="AY49" s="72"/>
      <c r="AZ49" s="72"/>
      <c r="BA49" s="72"/>
      <c r="BB49" s="72"/>
      <c r="BC49" s="72"/>
      <c r="BD49" s="72"/>
      <c r="BE49" s="72"/>
    </row>
    <row r="50" spans="1:57" s="27" customFormat="1" ht="15" customHeight="1" x14ac:dyDescent="0.2">
      <c r="A50" s="121"/>
      <c r="B50" s="124" t="s">
        <v>57</v>
      </c>
      <c r="C50" s="172"/>
      <c r="D50" s="173"/>
      <c r="E50" s="173"/>
      <c r="F50" s="173">
        <v>4</v>
      </c>
      <c r="G50" s="173"/>
      <c r="H50" s="173">
        <v>6</v>
      </c>
      <c r="I50" s="173"/>
      <c r="J50" s="174"/>
      <c r="K50" s="172">
        <v>1</v>
      </c>
      <c r="L50" s="173">
        <v>2</v>
      </c>
      <c r="M50" s="173"/>
      <c r="N50" s="173"/>
      <c r="O50" s="173">
        <v>5</v>
      </c>
      <c r="P50" s="173"/>
      <c r="Q50" s="173">
        <v>7</v>
      </c>
      <c r="R50" s="174"/>
      <c r="S50" s="172"/>
      <c r="T50" s="173"/>
      <c r="U50" s="173"/>
      <c r="V50" s="173"/>
      <c r="W50" s="173"/>
      <c r="X50" s="173"/>
      <c r="Y50" s="173"/>
      <c r="Z50" s="174"/>
      <c r="AA50" s="58"/>
      <c r="AB50" s="44">
        <f t="shared" ref="AB50" si="16">AC50+AD50</f>
        <v>973</v>
      </c>
      <c r="AC50" s="15">
        <v>327</v>
      </c>
      <c r="AD50" s="15">
        <f t="shared" ref="AD50:AD51" si="17">SUM(AK50:AR50)</f>
        <v>646</v>
      </c>
      <c r="AE50" s="205"/>
      <c r="AF50" s="205">
        <v>646</v>
      </c>
      <c r="AG50" s="205"/>
      <c r="AH50" s="7"/>
      <c r="AI50" s="8"/>
      <c r="AJ50" s="48" t="s">
        <v>104</v>
      </c>
      <c r="AK50" s="245">
        <v>112</v>
      </c>
      <c r="AL50" s="19">
        <v>82</v>
      </c>
      <c r="AM50" s="245">
        <v>64</v>
      </c>
      <c r="AN50" s="19">
        <v>80</v>
      </c>
      <c r="AO50" s="245">
        <v>64</v>
      </c>
      <c r="AP50" s="19">
        <v>90</v>
      </c>
      <c r="AQ50" s="245">
        <v>80</v>
      </c>
      <c r="AR50" s="214">
        <v>74</v>
      </c>
      <c r="AS50" s="252">
        <v>744</v>
      </c>
      <c r="AT50" s="252">
        <v>229</v>
      </c>
      <c r="AU50" s="72"/>
      <c r="AV50" s="72"/>
      <c r="AW50" s="72"/>
      <c r="AX50" s="72"/>
      <c r="AY50" s="72"/>
      <c r="AZ50" s="72"/>
      <c r="BA50" s="72"/>
      <c r="BB50" s="72"/>
      <c r="BC50" s="72"/>
      <c r="BD50" s="72"/>
      <c r="BE50" s="72"/>
    </row>
    <row r="51" spans="1:57" s="27" customFormat="1" ht="15" customHeight="1" x14ac:dyDescent="0.2">
      <c r="A51" s="121"/>
      <c r="B51" s="124" t="s">
        <v>205</v>
      </c>
      <c r="C51" s="172"/>
      <c r="D51" s="173"/>
      <c r="E51" s="173">
        <v>3</v>
      </c>
      <c r="F51" s="173"/>
      <c r="G51" s="173"/>
      <c r="H51" s="173"/>
      <c r="I51" s="173"/>
      <c r="J51" s="174">
        <v>8</v>
      </c>
      <c r="K51" s="172"/>
      <c r="L51" s="173"/>
      <c r="M51" s="173"/>
      <c r="N51" s="173"/>
      <c r="O51" s="173"/>
      <c r="P51" s="173"/>
      <c r="Q51" s="173"/>
      <c r="R51" s="174"/>
      <c r="S51" s="172"/>
      <c r="T51" s="173"/>
      <c r="U51" s="173"/>
      <c r="V51" s="173"/>
      <c r="W51" s="173"/>
      <c r="X51" s="173"/>
      <c r="Y51" s="173"/>
      <c r="Z51" s="174"/>
      <c r="AA51" s="58"/>
      <c r="AB51" s="44">
        <v>392</v>
      </c>
      <c r="AC51" s="15">
        <v>126</v>
      </c>
      <c r="AD51" s="15">
        <f t="shared" si="17"/>
        <v>266</v>
      </c>
      <c r="AE51" s="205"/>
      <c r="AF51" s="205">
        <v>266</v>
      </c>
      <c r="AG51" s="205"/>
      <c r="AH51" s="7"/>
      <c r="AI51" s="8"/>
      <c r="AJ51" s="48" t="s">
        <v>104</v>
      </c>
      <c r="AK51" s="245">
        <v>32</v>
      </c>
      <c r="AL51" s="19">
        <v>40</v>
      </c>
      <c r="AM51" s="245">
        <v>32</v>
      </c>
      <c r="AN51" s="19">
        <v>40</v>
      </c>
      <c r="AO51" s="245">
        <v>32</v>
      </c>
      <c r="AP51" s="19">
        <v>20</v>
      </c>
      <c r="AQ51" s="245">
        <v>32</v>
      </c>
      <c r="AR51" s="214">
        <v>38</v>
      </c>
      <c r="AS51" s="252"/>
      <c r="AT51" s="252">
        <v>392</v>
      </c>
      <c r="AU51" s="72"/>
      <c r="AV51" s="72"/>
      <c r="AW51" s="72"/>
      <c r="AX51" s="72"/>
      <c r="AY51" s="72"/>
      <c r="AZ51" s="72"/>
      <c r="BA51" s="72"/>
      <c r="BB51" s="72"/>
      <c r="BC51" s="72"/>
      <c r="BD51" s="72"/>
      <c r="BE51" s="72"/>
    </row>
    <row r="52" spans="1:57" x14ac:dyDescent="0.2">
      <c r="A52" s="123"/>
      <c r="B52" s="124" t="s">
        <v>206</v>
      </c>
      <c r="C52" s="170"/>
      <c r="D52" s="163"/>
      <c r="E52" s="163"/>
      <c r="F52" s="163"/>
      <c r="G52" s="163"/>
      <c r="H52" s="163"/>
      <c r="I52" s="163"/>
      <c r="J52" s="171"/>
      <c r="K52" s="170"/>
      <c r="L52" s="163"/>
      <c r="M52" s="163"/>
      <c r="N52" s="163"/>
      <c r="O52" s="163"/>
      <c r="P52" s="163"/>
      <c r="Q52" s="163"/>
      <c r="R52" s="171"/>
      <c r="S52" s="170"/>
      <c r="T52" s="163"/>
      <c r="U52" s="163"/>
      <c r="V52" s="163">
        <v>4</v>
      </c>
      <c r="W52" s="163"/>
      <c r="X52" s="163"/>
      <c r="Y52" s="163"/>
      <c r="Z52" s="171"/>
      <c r="AA52" s="57"/>
      <c r="AB52" s="44">
        <f t="shared" si="7"/>
        <v>62</v>
      </c>
      <c r="AC52" s="15">
        <v>26</v>
      </c>
      <c r="AD52" s="15">
        <f t="shared" si="8"/>
        <v>36</v>
      </c>
      <c r="AE52" s="205"/>
      <c r="AF52" s="205">
        <v>36</v>
      </c>
      <c r="AG52" s="205"/>
      <c r="AH52" s="13"/>
      <c r="AI52" s="14"/>
      <c r="AJ52" s="50" t="s">
        <v>104</v>
      </c>
      <c r="AK52" s="18"/>
      <c r="AL52" s="20"/>
      <c r="AM52" s="18">
        <v>16</v>
      </c>
      <c r="AN52" s="20">
        <v>20</v>
      </c>
      <c r="AO52" s="18"/>
      <c r="AP52" s="20"/>
      <c r="AQ52" s="18"/>
      <c r="AR52" s="217"/>
      <c r="AS52" s="252"/>
      <c r="AT52" s="252">
        <v>62</v>
      </c>
      <c r="AU52" s="70"/>
      <c r="AV52" s="70"/>
      <c r="AW52" s="70"/>
      <c r="AX52" s="70"/>
      <c r="AY52" s="70"/>
      <c r="AZ52" s="70"/>
      <c r="BA52" s="70"/>
      <c r="BB52" s="70"/>
      <c r="BC52" s="70"/>
      <c r="BD52" s="70"/>
      <c r="BE52" s="70"/>
    </row>
    <row r="53" spans="1:57" s="27" customFormat="1" ht="24.75" customHeight="1" x14ac:dyDescent="0.2">
      <c r="A53" s="121" t="s">
        <v>60</v>
      </c>
      <c r="B53" s="122" t="s">
        <v>58</v>
      </c>
      <c r="C53" s="172"/>
      <c r="D53" s="173"/>
      <c r="E53" s="173"/>
      <c r="F53" s="173"/>
      <c r="G53" s="173"/>
      <c r="H53" s="173"/>
      <c r="I53" s="173"/>
      <c r="J53" s="174"/>
      <c r="K53" s="172"/>
      <c r="L53" s="173"/>
      <c r="M53" s="173"/>
      <c r="N53" s="173"/>
      <c r="O53" s="173"/>
      <c r="P53" s="173"/>
      <c r="Q53" s="173"/>
      <c r="R53" s="174"/>
      <c r="S53" s="172"/>
      <c r="T53" s="173"/>
      <c r="U53" s="173"/>
      <c r="V53" s="173"/>
      <c r="W53" s="173"/>
      <c r="X53" s="173"/>
      <c r="Y53" s="173"/>
      <c r="Z53" s="174"/>
      <c r="AA53" s="58"/>
      <c r="AB53" s="45">
        <f>SUM(AB54:AB55)</f>
        <v>214</v>
      </c>
      <c r="AC53" s="45">
        <f>SUM(AC54:AC55)</f>
        <v>71</v>
      </c>
      <c r="AD53" s="45">
        <f>SUM(AD54:AD55)</f>
        <v>143</v>
      </c>
      <c r="AE53" s="207"/>
      <c r="AF53" s="207"/>
      <c r="AG53" s="207"/>
      <c r="AH53" s="23"/>
      <c r="AI53" s="24"/>
      <c r="AJ53" s="51"/>
      <c r="AK53" s="26"/>
      <c r="AL53" s="25"/>
      <c r="AM53" s="26"/>
      <c r="AN53" s="25"/>
      <c r="AO53" s="26"/>
      <c r="AP53" s="25"/>
      <c r="AQ53" s="26"/>
      <c r="AR53" s="218"/>
      <c r="AS53" s="256">
        <v>214</v>
      </c>
      <c r="AT53" s="251"/>
      <c r="AU53" s="72"/>
      <c r="AV53" s="72"/>
      <c r="AW53" s="72"/>
      <c r="AX53" s="72"/>
      <c r="AY53" s="72"/>
      <c r="AZ53" s="72"/>
      <c r="BA53" s="72"/>
      <c r="BB53" s="72"/>
      <c r="BC53" s="72"/>
      <c r="BD53" s="72"/>
      <c r="BE53" s="72"/>
    </row>
    <row r="54" spans="1:57" ht="29.25" customHeight="1" x14ac:dyDescent="0.2">
      <c r="A54" s="123"/>
      <c r="B54" s="124" t="s">
        <v>207</v>
      </c>
      <c r="C54" s="170"/>
      <c r="D54" s="163"/>
      <c r="E54" s="163"/>
      <c r="F54" s="163">
        <v>4</v>
      </c>
      <c r="G54" s="163"/>
      <c r="H54" s="163"/>
      <c r="I54" s="163"/>
      <c r="J54" s="171"/>
      <c r="K54" s="170"/>
      <c r="L54" s="163"/>
      <c r="M54" s="163"/>
      <c r="N54" s="163"/>
      <c r="O54" s="163"/>
      <c r="P54" s="163"/>
      <c r="Q54" s="163"/>
      <c r="R54" s="171"/>
      <c r="S54" s="170"/>
      <c r="T54" s="163"/>
      <c r="U54" s="163"/>
      <c r="V54" s="163"/>
      <c r="W54" s="163"/>
      <c r="X54" s="163"/>
      <c r="Y54" s="163"/>
      <c r="Z54" s="171"/>
      <c r="AA54" s="57"/>
      <c r="AB54" s="44">
        <f t="shared" si="7"/>
        <v>108</v>
      </c>
      <c r="AC54" s="15">
        <f>ROUNDUP(AD54/2,0)</f>
        <v>36</v>
      </c>
      <c r="AD54" s="15">
        <f t="shared" si="8"/>
        <v>72</v>
      </c>
      <c r="AE54" s="205"/>
      <c r="AF54" s="205">
        <v>72</v>
      </c>
      <c r="AG54" s="205"/>
      <c r="AH54" s="13"/>
      <c r="AI54" s="14" t="s">
        <v>93</v>
      </c>
      <c r="AJ54" s="50"/>
      <c r="AK54" s="18">
        <v>16</v>
      </c>
      <c r="AL54" s="20">
        <v>20</v>
      </c>
      <c r="AM54" s="18">
        <v>16</v>
      </c>
      <c r="AN54" s="20">
        <v>20</v>
      </c>
      <c r="AO54" s="18"/>
      <c r="AP54" s="20"/>
      <c r="AQ54" s="18"/>
      <c r="AR54" s="217"/>
      <c r="AS54" s="255">
        <v>108</v>
      </c>
      <c r="AT54" s="252"/>
      <c r="AU54" s="70"/>
      <c r="AV54" s="70"/>
      <c r="AW54" s="70"/>
      <c r="AX54" s="70"/>
      <c r="AY54" s="70"/>
      <c r="AZ54" s="70"/>
      <c r="BA54" s="70"/>
      <c r="BB54" s="70"/>
      <c r="BC54" s="70"/>
      <c r="BD54" s="70"/>
      <c r="BE54" s="70"/>
    </row>
    <row r="55" spans="1:57" s="6" customFormat="1" x14ac:dyDescent="0.2">
      <c r="A55" s="123"/>
      <c r="B55" s="124" t="s">
        <v>208</v>
      </c>
      <c r="C55" s="170"/>
      <c r="D55" s="163"/>
      <c r="E55" s="163"/>
      <c r="F55" s="163"/>
      <c r="G55" s="163"/>
      <c r="H55" s="163">
        <v>6</v>
      </c>
      <c r="I55" s="163"/>
      <c r="J55" s="171">
        <v>8</v>
      </c>
      <c r="K55" s="170"/>
      <c r="L55" s="163"/>
      <c r="M55" s="163"/>
      <c r="N55" s="163"/>
      <c r="O55" s="163"/>
      <c r="P55" s="163"/>
      <c r="Q55" s="163"/>
      <c r="R55" s="171"/>
      <c r="S55" s="170"/>
      <c r="T55" s="163"/>
      <c r="U55" s="163"/>
      <c r="V55" s="163"/>
      <c r="W55" s="163"/>
      <c r="X55" s="163"/>
      <c r="Y55" s="163"/>
      <c r="Z55" s="171"/>
      <c r="AA55" s="57"/>
      <c r="AB55" s="44">
        <f t="shared" ref="AB55" si="18">AC55+AD55</f>
        <v>106</v>
      </c>
      <c r="AC55" s="71">
        <f t="shared" ref="AC55" si="19">ROUNDDOWN(AD55/2,0)</f>
        <v>35</v>
      </c>
      <c r="AD55" s="15">
        <f t="shared" ref="AD55" si="20">SUM(AK55:AR55)</f>
        <v>71</v>
      </c>
      <c r="AE55" s="205"/>
      <c r="AF55" s="205">
        <v>71</v>
      </c>
      <c r="AG55" s="205"/>
      <c r="AH55" s="13"/>
      <c r="AI55" s="14"/>
      <c r="AJ55" s="50" t="s">
        <v>104</v>
      </c>
      <c r="AK55" s="18"/>
      <c r="AL55" s="20"/>
      <c r="AM55" s="18"/>
      <c r="AN55" s="20"/>
      <c r="AO55" s="18">
        <v>16</v>
      </c>
      <c r="AP55" s="20">
        <v>20</v>
      </c>
      <c r="AQ55" s="18">
        <v>16</v>
      </c>
      <c r="AR55" s="217">
        <v>19</v>
      </c>
      <c r="AS55" s="252">
        <v>106</v>
      </c>
      <c r="AT55" s="252"/>
      <c r="AU55" s="70"/>
      <c r="AV55" s="70"/>
      <c r="AW55" s="70"/>
      <c r="AX55" s="70"/>
      <c r="AY55" s="70"/>
      <c r="AZ55" s="70"/>
      <c r="BA55" s="70"/>
      <c r="BB55" s="70"/>
      <c r="BC55" s="70"/>
      <c r="BD55" s="70"/>
      <c r="BE55" s="70"/>
    </row>
    <row r="56" spans="1:57" s="27" customFormat="1" ht="12.75" customHeight="1" x14ac:dyDescent="0.2">
      <c r="A56" s="121" t="s">
        <v>61</v>
      </c>
      <c r="B56" s="122" t="s">
        <v>59</v>
      </c>
      <c r="C56" s="172"/>
      <c r="D56" s="173"/>
      <c r="E56" s="173"/>
      <c r="F56" s="173"/>
      <c r="G56" s="173"/>
      <c r="H56" s="173"/>
      <c r="I56" s="173"/>
      <c r="J56" s="174"/>
      <c r="K56" s="172"/>
      <c r="L56" s="173"/>
      <c r="M56" s="173"/>
      <c r="N56" s="173"/>
      <c r="O56" s="173"/>
      <c r="P56" s="173"/>
      <c r="Q56" s="173"/>
      <c r="R56" s="174"/>
      <c r="S56" s="172"/>
      <c r="T56" s="173"/>
      <c r="U56" s="173"/>
      <c r="V56" s="173"/>
      <c r="W56" s="173"/>
      <c r="X56" s="173"/>
      <c r="Y56" s="173"/>
      <c r="Z56" s="174"/>
      <c r="AA56" s="58"/>
      <c r="AB56" s="45">
        <f>SUM(AB57:AB57)</f>
        <v>340</v>
      </c>
      <c r="AC56" s="45">
        <f>SUM(AC57:AC57)</f>
        <v>110</v>
      </c>
      <c r="AD56" s="45">
        <f>SUM(AD57:AD57)</f>
        <v>230</v>
      </c>
      <c r="AE56" s="207"/>
      <c r="AF56" s="207"/>
      <c r="AG56" s="207"/>
      <c r="AH56" s="23"/>
      <c r="AI56" s="24"/>
      <c r="AJ56" s="51"/>
      <c r="AK56" s="26"/>
      <c r="AL56" s="25"/>
      <c r="AM56" s="26"/>
      <c r="AN56" s="25"/>
      <c r="AO56" s="26"/>
      <c r="AP56" s="25"/>
      <c r="AQ56" s="26"/>
      <c r="AR56" s="218"/>
      <c r="AS56" s="256">
        <v>340</v>
      </c>
      <c r="AT56" s="251"/>
      <c r="AU56" s="72"/>
      <c r="AV56" s="72"/>
      <c r="AW56" s="72"/>
      <c r="AX56" s="72"/>
      <c r="AY56" s="72"/>
      <c r="AZ56" s="72"/>
      <c r="BA56" s="72"/>
      <c r="BB56" s="72"/>
      <c r="BC56" s="72"/>
      <c r="BD56" s="72"/>
      <c r="BE56" s="72"/>
    </row>
    <row r="57" spans="1:57" x14ac:dyDescent="0.2">
      <c r="A57" s="123"/>
      <c r="B57" s="124" t="s">
        <v>59</v>
      </c>
      <c r="C57" s="170"/>
      <c r="D57" s="163"/>
      <c r="E57" s="163"/>
      <c r="F57" s="163"/>
      <c r="G57" s="163">
        <v>5</v>
      </c>
      <c r="H57" s="163"/>
      <c r="I57" s="163"/>
      <c r="J57" s="171"/>
      <c r="K57" s="170"/>
      <c r="L57" s="163"/>
      <c r="M57" s="163">
        <v>3</v>
      </c>
      <c r="N57" s="163"/>
      <c r="O57" s="163"/>
      <c r="P57" s="163"/>
      <c r="Q57" s="163"/>
      <c r="R57" s="171">
        <v>8</v>
      </c>
      <c r="S57" s="170"/>
      <c r="T57" s="163"/>
      <c r="U57" s="163"/>
      <c r="V57" s="163"/>
      <c r="W57" s="163"/>
      <c r="X57" s="163"/>
      <c r="Y57" s="163"/>
      <c r="Z57" s="171"/>
      <c r="AA57" s="57"/>
      <c r="AB57" s="44">
        <f t="shared" si="7"/>
        <v>340</v>
      </c>
      <c r="AC57" s="15">
        <v>110</v>
      </c>
      <c r="AD57" s="15">
        <f t="shared" si="8"/>
        <v>230</v>
      </c>
      <c r="AE57" s="205"/>
      <c r="AF57" s="205">
        <v>230</v>
      </c>
      <c r="AG57" s="205"/>
      <c r="AH57" s="13"/>
      <c r="AI57" s="14"/>
      <c r="AJ57" s="50" t="s">
        <v>104</v>
      </c>
      <c r="AK57" s="18"/>
      <c r="AL57" s="20"/>
      <c r="AM57" s="18">
        <v>32</v>
      </c>
      <c r="AN57" s="20">
        <v>38</v>
      </c>
      <c r="AO57" s="18">
        <v>32</v>
      </c>
      <c r="AP57" s="20">
        <v>40</v>
      </c>
      <c r="AQ57" s="18">
        <v>48</v>
      </c>
      <c r="AR57" s="217">
        <v>40</v>
      </c>
      <c r="AS57" s="252">
        <v>340</v>
      </c>
      <c r="AT57" s="252"/>
      <c r="AU57" s="70"/>
      <c r="AV57" s="70"/>
      <c r="AW57" s="70"/>
      <c r="AX57" s="70"/>
      <c r="AY57" s="70"/>
      <c r="AZ57" s="70"/>
      <c r="BA57" s="70"/>
      <c r="BB57" s="70"/>
      <c r="BC57" s="70"/>
      <c r="BD57" s="70"/>
      <c r="BE57" s="70"/>
    </row>
    <row r="58" spans="1:57" s="27" customFormat="1" ht="38.25" x14ac:dyDescent="0.2">
      <c r="A58" s="121" t="s">
        <v>62</v>
      </c>
      <c r="B58" s="122" t="s">
        <v>209</v>
      </c>
      <c r="C58" s="172"/>
      <c r="D58" s="173"/>
      <c r="E58" s="173"/>
      <c r="F58" s="173"/>
      <c r="G58" s="173"/>
      <c r="H58" s="173"/>
      <c r="I58" s="173"/>
      <c r="J58" s="174"/>
      <c r="K58" s="172"/>
      <c r="L58" s="173"/>
      <c r="M58" s="173"/>
      <c r="N58" s="173"/>
      <c r="O58" s="173"/>
      <c r="P58" s="173"/>
      <c r="Q58" s="173"/>
      <c r="R58" s="174"/>
      <c r="S58" s="172"/>
      <c r="T58" s="173"/>
      <c r="U58" s="173"/>
      <c r="V58" s="173"/>
      <c r="W58" s="173"/>
      <c r="X58" s="173"/>
      <c r="Y58" s="173"/>
      <c r="Z58" s="174"/>
      <c r="AA58" s="58"/>
      <c r="AB58" s="45">
        <v>84</v>
      </c>
      <c r="AC58" s="45">
        <v>28</v>
      </c>
      <c r="AD58" s="45">
        <v>56</v>
      </c>
      <c r="AE58" s="207"/>
      <c r="AF58" s="207"/>
      <c r="AG58" s="207"/>
      <c r="AH58" s="23"/>
      <c r="AI58" s="24"/>
      <c r="AJ58" s="51"/>
      <c r="AK58" s="26"/>
      <c r="AL58" s="25"/>
      <c r="AM58" s="26"/>
      <c r="AN58" s="25"/>
      <c r="AO58" s="26"/>
      <c r="AP58" s="25"/>
      <c r="AQ58" s="26"/>
      <c r="AR58" s="218"/>
      <c r="AS58" s="257">
        <f t="shared" ref="AS58:AS84" si="21">AB58-AT58</f>
        <v>84</v>
      </c>
      <c r="AT58" s="251"/>
      <c r="AU58" s="72"/>
      <c r="AV58" s="72"/>
      <c r="AW58" s="72"/>
      <c r="AX58" s="72"/>
      <c r="AY58" s="72"/>
      <c r="AZ58" s="72"/>
      <c r="BA58" s="72"/>
      <c r="BB58" s="72"/>
      <c r="BC58" s="72"/>
      <c r="BD58" s="72"/>
      <c r="BE58" s="72"/>
    </row>
    <row r="59" spans="1:57" s="6" customFormat="1" ht="38.25" x14ac:dyDescent="0.2">
      <c r="A59" s="123"/>
      <c r="B59" s="124" t="s">
        <v>209</v>
      </c>
      <c r="C59" s="170"/>
      <c r="D59" s="163"/>
      <c r="E59" s="163"/>
      <c r="F59" s="163"/>
      <c r="G59" s="163"/>
      <c r="H59" s="163"/>
      <c r="I59" s="163"/>
      <c r="J59" s="171"/>
      <c r="K59" s="170"/>
      <c r="L59" s="163">
        <v>2</v>
      </c>
      <c r="M59" s="163"/>
      <c r="N59" s="163">
        <v>4</v>
      </c>
      <c r="O59" s="163"/>
      <c r="P59" s="163"/>
      <c r="Q59" s="163"/>
      <c r="R59" s="171"/>
      <c r="S59" s="170"/>
      <c r="T59" s="163"/>
      <c r="U59" s="163"/>
      <c r="V59" s="163"/>
      <c r="W59" s="163"/>
      <c r="X59" s="163"/>
      <c r="Y59" s="163"/>
      <c r="Z59" s="171"/>
      <c r="AA59" s="57"/>
      <c r="AB59" s="44">
        <v>84</v>
      </c>
      <c r="AC59" s="15">
        <v>28</v>
      </c>
      <c r="AD59" s="15">
        <v>56</v>
      </c>
      <c r="AE59" s="205">
        <v>28</v>
      </c>
      <c r="AF59" s="205">
        <v>28</v>
      </c>
      <c r="AG59" s="205"/>
      <c r="AH59" s="13" t="s">
        <v>100</v>
      </c>
      <c r="AI59" s="14"/>
      <c r="AJ59" s="50"/>
      <c r="AK59" s="18"/>
      <c r="AL59" s="20">
        <v>20</v>
      </c>
      <c r="AM59" s="18">
        <v>16</v>
      </c>
      <c r="AN59" s="20">
        <v>20</v>
      </c>
      <c r="AO59" s="18"/>
      <c r="AP59" s="20"/>
      <c r="AQ59" s="18"/>
      <c r="AR59" s="217"/>
      <c r="AS59" s="255">
        <v>84</v>
      </c>
      <c r="AT59" s="252"/>
      <c r="AU59" s="70"/>
      <c r="AV59" s="70"/>
      <c r="AW59" s="70"/>
      <c r="AX59" s="70"/>
      <c r="AY59" s="70"/>
      <c r="AZ59" s="70"/>
      <c r="BA59" s="70"/>
      <c r="BB59" s="70"/>
      <c r="BC59" s="70"/>
      <c r="BD59" s="70"/>
      <c r="BE59" s="70"/>
    </row>
    <row r="60" spans="1:57" s="27" customFormat="1" ht="38.25" x14ac:dyDescent="0.2">
      <c r="A60" s="121" t="s">
        <v>63</v>
      </c>
      <c r="B60" s="122" t="s">
        <v>212</v>
      </c>
      <c r="C60" s="172"/>
      <c r="D60" s="173"/>
      <c r="E60" s="173"/>
      <c r="F60" s="173"/>
      <c r="G60" s="173"/>
      <c r="H60" s="173"/>
      <c r="I60" s="173"/>
      <c r="J60" s="174"/>
      <c r="K60" s="172"/>
      <c r="L60" s="173"/>
      <c r="M60" s="173"/>
      <c r="N60" s="173"/>
      <c r="O60" s="173"/>
      <c r="P60" s="173"/>
      <c r="Q60" s="173"/>
      <c r="R60" s="174"/>
      <c r="S60" s="172"/>
      <c r="T60" s="173"/>
      <c r="U60" s="173"/>
      <c r="V60" s="173"/>
      <c r="W60" s="173"/>
      <c r="X60" s="173"/>
      <c r="Y60" s="173"/>
      <c r="Z60" s="174"/>
      <c r="AA60" s="58"/>
      <c r="AB60" s="45">
        <f>SUM(AB61:AB64)</f>
        <v>166</v>
      </c>
      <c r="AC60" s="45">
        <f>SUM(AC61:AC64)</f>
        <v>54</v>
      </c>
      <c r="AD60" s="45">
        <f>SUM(AD61:AD64)</f>
        <v>112</v>
      </c>
      <c r="AE60" s="207"/>
      <c r="AF60" s="207"/>
      <c r="AG60" s="207"/>
      <c r="AH60" s="23"/>
      <c r="AI60" s="24"/>
      <c r="AJ60" s="51"/>
      <c r="AK60" s="26"/>
      <c r="AL60" s="25"/>
      <c r="AM60" s="26"/>
      <c r="AN60" s="25"/>
      <c r="AO60" s="26"/>
      <c r="AP60" s="25"/>
      <c r="AQ60" s="26"/>
      <c r="AR60" s="218"/>
      <c r="AS60" s="257">
        <v>166</v>
      </c>
      <c r="AT60" s="251"/>
      <c r="AU60" s="72"/>
      <c r="AV60" s="72"/>
      <c r="AW60" s="72"/>
      <c r="AX60" s="72"/>
      <c r="AY60" s="72"/>
      <c r="AZ60" s="72"/>
      <c r="BA60" s="72"/>
      <c r="BB60" s="72"/>
      <c r="BC60" s="72"/>
      <c r="BD60" s="72"/>
      <c r="BE60" s="72"/>
    </row>
    <row r="61" spans="1:57" s="6" customFormat="1" x14ac:dyDescent="0.2">
      <c r="A61" s="123"/>
      <c r="B61" s="124" t="s">
        <v>227</v>
      </c>
      <c r="C61" s="170"/>
      <c r="D61" s="163"/>
      <c r="E61" s="163"/>
      <c r="F61" s="163"/>
      <c r="G61" s="163"/>
      <c r="H61" s="163"/>
      <c r="I61" s="163"/>
      <c r="J61" s="171"/>
      <c r="K61" s="170"/>
      <c r="L61" s="163"/>
      <c r="M61" s="163"/>
      <c r="N61" s="163"/>
      <c r="O61" s="163"/>
      <c r="P61" s="163"/>
      <c r="Q61" s="163"/>
      <c r="R61" s="171"/>
      <c r="S61" s="170"/>
      <c r="T61" s="163"/>
      <c r="U61" s="163"/>
      <c r="V61" s="163"/>
      <c r="W61" s="163"/>
      <c r="X61" s="163"/>
      <c r="Y61" s="163"/>
      <c r="Z61" s="171"/>
      <c r="AA61" s="57"/>
      <c r="AB61" s="44">
        <f t="shared" ref="AB61" si="22">AC61+AD61</f>
        <v>29</v>
      </c>
      <c r="AC61" s="15">
        <v>9</v>
      </c>
      <c r="AD61" s="15">
        <f t="shared" ref="AD61" si="23">SUM(AK61:AR61)</f>
        <v>20</v>
      </c>
      <c r="AE61" s="205"/>
      <c r="AF61" s="205">
        <v>20</v>
      </c>
      <c r="AG61" s="205"/>
      <c r="AH61" s="13"/>
      <c r="AI61" s="14"/>
      <c r="AJ61" s="50" t="s">
        <v>104</v>
      </c>
      <c r="AK61" s="18"/>
      <c r="AL61" s="20"/>
      <c r="AM61" s="18"/>
      <c r="AN61" s="20"/>
      <c r="AO61" s="18"/>
      <c r="AP61" s="20"/>
      <c r="AQ61" s="18"/>
      <c r="AR61" s="217">
        <v>20</v>
      </c>
      <c r="AS61" s="252">
        <v>29</v>
      </c>
      <c r="AT61" s="252"/>
      <c r="AU61" s="70"/>
      <c r="AV61" s="70"/>
      <c r="AW61" s="70"/>
      <c r="AX61" s="70"/>
      <c r="AY61" s="70"/>
      <c r="AZ61" s="70"/>
      <c r="BA61" s="70"/>
      <c r="BB61" s="70"/>
      <c r="BC61" s="70"/>
      <c r="BD61" s="70"/>
      <c r="BE61" s="70"/>
    </row>
    <row r="62" spans="1:57" s="6" customFormat="1" x14ac:dyDescent="0.2">
      <c r="A62" s="123"/>
      <c r="B62" s="124" t="s">
        <v>228</v>
      </c>
      <c r="C62" s="170"/>
      <c r="D62" s="163"/>
      <c r="E62" s="163"/>
      <c r="F62" s="163"/>
      <c r="G62" s="163"/>
      <c r="H62" s="163"/>
      <c r="I62" s="163"/>
      <c r="J62" s="171"/>
      <c r="K62" s="170"/>
      <c r="L62" s="163"/>
      <c r="M62" s="163"/>
      <c r="N62" s="163"/>
      <c r="O62" s="163"/>
      <c r="P62" s="163"/>
      <c r="Q62" s="163"/>
      <c r="R62" s="171">
        <v>8</v>
      </c>
      <c r="S62" s="170"/>
      <c r="T62" s="163"/>
      <c r="U62" s="163"/>
      <c r="V62" s="163"/>
      <c r="W62" s="163"/>
      <c r="X62" s="163"/>
      <c r="Y62" s="163"/>
      <c r="Z62" s="171"/>
      <c r="AA62" s="57"/>
      <c r="AB62" s="44">
        <v>29</v>
      </c>
      <c r="AC62" s="15">
        <v>9</v>
      </c>
      <c r="AD62" s="15">
        <v>20</v>
      </c>
      <c r="AE62" s="205"/>
      <c r="AF62" s="205">
        <v>20</v>
      </c>
      <c r="AG62" s="205"/>
      <c r="AH62" s="13" t="s">
        <v>100</v>
      </c>
      <c r="AI62" s="14"/>
      <c r="AJ62" s="50"/>
      <c r="AK62" s="18"/>
      <c r="AL62" s="20"/>
      <c r="AM62" s="18"/>
      <c r="AN62" s="20"/>
      <c r="AO62" s="18"/>
      <c r="AP62" s="20"/>
      <c r="AQ62" s="18"/>
      <c r="AR62" s="217">
        <v>20</v>
      </c>
      <c r="AS62" s="252">
        <v>29</v>
      </c>
      <c r="AT62" s="252"/>
      <c r="AU62" s="70"/>
      <c r="AV62" s="70"/>
      <c r="AW62" s="70"/>
      <c r="AX62" s="70"/>
      <c r="AY62" s="70"/>
      <c r="AZ62" s="70"/>
      <c r="BA62" s="70"/>
      <c r="BB62" s="70"/>
      <c r="BC62" s="70"/>
      <c r="BD62" s="70"/>
      <c r="BE62" s="70"/>
    </row>
    <row r="63" spans="1:57" s="6" customFormat="1" ht="25.5" x14ac:dyDescent="0.2">
      <c r="A63" s="123"/>
      <c r="B63" s="124" t="s">
        <v>210</v>
      </c>
      <c r="C63" s="170"/>
      <c r="D63" s="163"/>
      <c r="E63" s="163"/>
      <c r="F63" s="163"/>
      <c r="G63" s="163"/>
      <c r="H63" s="163"/>
      <c r="I63" s="163"/>
      <c r="J63" s="171"/>
      <c r="K63" s="170"/>
      <c r="L63" s="163"/>
      <c r="M63" s="163"/>
      <c r="N63" s="163"/>
      <c r="O63" s="163"/>
      <c r="P63" s="163"/>
      <c r="Q63" s="163"/>
      <c r="R63" s="171"/>
      <c r="S63" s="170">
        <v>1</v>
      </c>
      <c r="T63" s="163">
        <v>2</v>
      </c>
      <c r="U63" s="163">
        <v>3</v>
      </c>
      <c r="V63" s="163"/>
      <c r="W63" s="163"/>
      <c r="X63" s="163"/>
      <c r="Y63" s="163"/>
      <c r="Z63" s="171"/>
      <c r="AA63" s="57"/>
      <c r="AB63" s="44">
        <v>78</v>
      </c>
      <c r="AC63" s="15">
        <v>26</v>
      </c>
      <c r="AD63" s="15">
        <v>52</v>
      </c>
      <c r="AE63" s="205"/>
      <c r="AF63" s="205">
        <v>52</v>
      </c>
      <c r="AG63" s="205"/>
      <c r="AH63" s="13"/>
      <c r="AI63" s="14"/>
      <c r="AJ63" s="50" t="s">
        <v>104</v>
      </c>
      <c r="AK63" s="18">
        <v>16</v>
      </c>
      <c r="AL63" s="20">
        <v>20</v>
      </c>
      <c r="AM63" s="18">
        <v>16</v>
      </c>
      <c r="AN63" s="20"/>
      <c r="AO63" s="18"/>
      <c r="AP63" s="20"/>
      <c r="AQ63" s="18"/>
      <c r="AR63" s="217"/>
      <c r="AS63" s="252">
        <v>78</v>
      </c>
      <c r="AT63" s="252"/>
      <c r="AU63" s="70"/>
      <c r="AV63" s="70"/>
      <c r="AW63" s="70"/>
      <c r="AX63" s="70"/>
      <c r="AY63" s="70"/>
      <c r="AZ63" s="70"/>
      <c r="BA63" s="70"/>
      <c r="BB63" s="70"/>
      <c r="BC63" s="70"/>
      <c r="BD63" s="70"/>
      <c r="BE63" s="70"/>
    </row>
    <row r="64" spans="1:57" s="6" customFormat="1" ht="25.5" x14ac:dyDescent="0.2">
      <c r="A64" s="123"/>
      <c r="B64" s="124" t="s">
        <v>211</v>
      </c>
      <c r="C64" s="170"/>
      <c r="D64" s="163"/>
      <c r="E64" s="163"/>
      <c r="F64" s="163"/>
      <c r="G64" s="163"/>
      <c r="H64" s="163"/>
      <c r="I64" s="163"/>
      <c r="J64" s="171"/>
      <c r="K64" s="170"/>
      <c r="L64" s="163"/>
      <c r="M64" s="163"/>
      <c r="N64" s="163"/>
      <c r="O64" s="163"/>
      <c r="P64" s="163"/>
      <c r="Q64" s="163"/>
      <c r="R64" s="171"/>
      <c r="S64" s="170"/>
      <c r="T64" s="163"/>
      <c r="U64" s="163"/>
      <c r="V64" s="163">
        <v>4</v>
      </c>
      <c r="W64" s="163"/>
      <c r="X64" s="163"/>
      <c r="Y64" s="163"/>
      <c r="Z64" s="171"/>
      <c r="AA64" s="57"/>
      <c r="AB64" s="44">
        <v>30</v>
      </c>
      <c r="AC64" s="15">
        <v>10</v>
      </c>
      <c r="AD64" s="15">
        <v>20</v>
      </c>
      <c r="AE64" s="205"/>
      <c r="AF64" s="205">
        <v>20</v>
      </c>
      <c r="AG64" s="205"/>
      <c r="AH64" s="13"/>
      <c r="AI64" s="14"/>
      <c r="AJ64" s="50" t="s">
        <v>104</v>
      </c>
      <c r="AK64" s="18"/>
      <c r="AL64" s="20"/>
      <c r="AM64" s="18"/>
      <c r="AN64" s="20">
        <v>20</v>
      </c>
      <c r="AO64" s="18"/>
      <c r="AP64" s="20"/>
      <c r="AQ64" s="18"/>
      <c r="AR64" s="217"/>
      <c r="AS64" s="252">
        <v>30</v>
      </c>
      <c r="AT64" s="252"/>
      <c r="AU64" s="70"/>
      <c r="AV64" s="70"/>
      <c r="AW64" s="70"/>
      <c r="AX64" s="70"/>
      <c r="AY64" s="70"/>
      <c r="AZ64" s="70"/>
      <c r="BA64" s="70"/>
      <c r="BB64" s="70"/>
      <c r="BC64" s="70"/>
      <c r="BD64" s="70"/>
      <c r="BE64" s="70"/>
    </row>
    <row r="65" spans="1:57" ht="27" x14ac:dyDescent="0.2">
      <c r="A65" s="100"/>
      <c r="B65" s="101" t="s">
        <v>28</v>
      </c>
      <c r="C65" s="167"/>
      <c r="D65" s="168"/>
      <c r="E65" s="168"/>
      <c r="F65" s="168"/>
      <c r="G65" s="168"/>
      <c r="H65" s="168"/>
      <c r="I65" s="168"/>
      <c r="J65" s="169"/>
      <c r="K65" s="167"/>
      <c r="L65" s="168"/>
      <c r="M65" s="168"/>
      <c r="N65" s="168"/>
      <c r="O65" s="168"/>
      <c r="P65" s="168"/>
      <c r="Q65" s="168"/>
      <c r="R65" s="169"/>
      <c r="S65" s="167"/>
      <c r="T65" s="168"/>
      <c r="U65" s="168"/>
      <c r="V65" s="168"/>
      <c r="W65" s="168"/>
      <c r="X65" s="168"/>
      <c r="Y65" s="168"/>
      <c r="Z65" s="169"/>
      <c r="AA65" s="56"/>
      <c r="AB65" s="17"/>
      <c r="AC65" s="10"/>
      <c r="AD65" s="10"/>
      <c r="AE65" s="206"/>
      <c r="AF65" s="206"/>
      <c r="AG65" s="206"/>
      <c r="AH65" s="11"/>
      <c r="AI65" s="12"/>
      <c r="AJ65" s="49"/>
      <c r="AK65" s="61">
        <f t="shared" ref="AK65:AR65" si="24">SUM(AK48:AK64)/AK7</f>
        <v>11</v>
      </c>
      <c r="AL65" s="62">
        <f t="shared" si="24"/>
        <v>9.1</v>
      </c>
      <c r="AM65" s="61">
        <f t="shared" si="24"/>
        <v>12</v>
      </c>
      <c r="AN65" s="62">
        <f t="shared" si="24"/>
        <v>11.9</v>
      </c>
      <c r="AO65" s="61">
        <f t="shared" si="24"/>
        <v>9</v>
      </c>
      <c r="AP65" s="62">
        <f t="shared" si="24"/>
        <v>8.5</v>
      </c>
      <c r="AQ65" s="61">
        <f t="shared" si="24"/>
        <v>11</v>
      </c>
      <c r="AR65" s="216">
        <f t="shared" si="24"/>
        <v>11.105263157894736</v>
      </c>
      <c r="AS65" s="2"/>
      <c r="AT65" s="221"/>
      <c r="AU65" s="70"/>
      <c r="AV65" s="70"/>
      <c r="AW65" s="70"/>
      <c r="AX65" s="70"/>
      <c r="AY65" s="70"/>
      <c r="AZ65" s="70"/>
      <c r="BA65" s="70"/>
      <c r="BB65" s="70"/>
      <c r="BC65" s="70"/>
      <c r="BD65" s="70"/>
      <c r="BE65" s="70"/>
    </row>
    <row r="66" spans="1:57" s="282" customFormat="1" x14ac:dyDescent="0.2">
      <c r="A66" s="126" t="s">
        <v>95</v>
      </c>
      <c r="B66" s="99" t="s">
        <v>70</v>
      </c>
      <c r="C66" s="175"/>
      <c r="D66" s="176"/>
      <c r="E66" s="176"/>
      <c r="F66" s="176"/>
      <c r="G66" s="176"/>
      <c r="H66" s="176"/>
      <c r="I66" s="176"/>
      <c r="J66" s="177"/>
      <c r="K66" s="175"/>
      <c r="L66" s="176"/>
      <c r="M66" s="176"/>
      <c r="N66" s="176"/>
      <c r="O66" s="176"/>
      <c r="P66" s="176"/>
      <c r="Q66" s="176"/>
      <c r="R66" s="177"/>
      <c r="S66" s="175"/>
      <c r="T66" s="176"/>
      <c r="U66" s="176"/>
      <c r="V66" s="176"/>
      <c r="W66" s="176"/>
      <c r="X66" s="176"/>
      <c r="Y66" s="176"/>
      <c r="Z66" s="177"/>
      <c r="AA66" s="59"/>
      <c r="AB66" s="37">
        <f>SUM(AB67:AB72)</f>
        <v>813</v>
      </c>
      <c r="AC66" s="37">
        <f>SUM(AC67:AC72)</f>
        <v>271</v>
      </c>
      <c r="AD66" s="37">
        <f>SUM(AD67:AD72)</f>
        <v>542</v>
      </c>
      <c r="AE66" s="203"/>
      <c r="AF66" s="203"/>
      <c r="AG66" s="203"/>
      <c r="AH66" s="34"/>
      <c r="AI66" s="35"/>
      <c r="AJ66" s="52"/>
      <c r="AK66" s="37"/>
      <c r="AL66" s="36"/>
      <c r="AM66" s="37"/>
      <c r="AN66" s="36"/>
      <c r="AO66" s="37"/>
      <c r="AP66" s="36"/>
      <c r="AQ66" s="37"/>
      <c r="AR66" s="204"/>
      <c r="AS66" s="254">
        <v>813</v>
      </c>
      <c r="AT66" s="250"/>
    </row>
    <row r="67" spans="1:57" s="279" customFormat="1" ht="25.5" x14ac:dyDescent="0.2">
      <c r="A67" s="265" t="s">
        <v>71</v>
      </c>
      <c r="B67" s="266" t="s">
        <v>74</v>
      </c>
      <c r="C67" s="267"/>
      <c r="D67" s="268"/>
      <c r="E67" s="268"/>
      <c r="F67" s="268"/>
      <c r="G67" s="268"/>
      <c r="H67" s="268"/>
      <c r="I67" s="268"/>
      <c r="J67" s="269"/>
      <c r="K67" s="267"/>
      <c r="L67" s="268"/>
      <c r="M67" s="268"/>
      <c r="N67" s="268"/>
      <c r="O67" s="268"/>
      <c r="P67" s="268"/>
      <c r="Q67" s="268"/>
      <c r="R67" s="269">
        <v>8</v>
      </c>
      <c r="S67" s="267"/>
      <c r="T67" s="268"/>
      <c r="U67" s="268"/>
      <c r="V67" s="268"/>
      <c r="W67" s="268"/>
      <c r="X67" s="268"/>
      <c r="Y67" s="268"/>
      <c r="Z67" s="269"/>
      <c r="AA67" s="270"/>
      <c r="AB67" s="271">
        <f t="shared" ref="AB67" si="25">AC67+AD67</f>
        <v>225</v>
      </c>
      <c r="AC67" s="272">
        <v>75</v>
      </c>
      <c r="AD67" s="272">
        <f t="shared" ref="AD67" si="26">SUM(AK67:AR67)</f>
        <v>150</v>
      </c>
      <c r="AE67" s="273"/>
      <c r="AF67" s="273">
        <v>150</v>
      </c>
      <c r="AG67" s="273"/>
      <c r="AH67" s="274"/>
      <c r="AI67" s="275"/>
      <c r="AJ67" s="276" t="s">
        <v>104</v>
      </c>
      <c r="AK67" s="271"/>
      <c r="AL67" s="277"/>
      <c r="AM67" s="271"/>
      <c r="AN67" s="277"/>
      <c r="AO67" s="271"/>
      <c r="AP67" s="277">
        <v>60</v>
      </c>
      <c r="AQ67" s="271">
        <v>32</v>
      </c>
      <c r="AR67" s="273">
        <v>58</v>
      </c>
      <c r="AS67" s="278">
        <f t="shared" si="21"/>
        <v>225</v>
      </c>
      <c r="AT67" s="264"/>
    </row>
    <row r="68" spans="1:57" s="279" customFormat="1" x14ac:dyDescent="0.2">
      <c r="A68" s="265" t="s">
        <v>72</v>
      </c>
      <c r="B68" s="266" t="s">
        <v>213</v>
      </c>
      <c r="C68" s="267"/>
      <c r="D68" s="268"/>
      <c r="E68" s="268"/>
      <c r="F68" s="268"/>
      <c r="G68" s="268"/>
      <c r="H68" s="268">
        <v>6</v>
      </c>
      <c r="I68" s="268"/>
      <c r="J68" s="269"/>
      <c r="K68" s="267"/>
      <c r="L68" s="268"/>
      <c r="M68" s="268"/>
      <c r="N68" s="268"/>
      <c r="O68" s="268"/>
      <c r="P68" s="268"/>
      <c r="Q68" s="268"/>
      <c r="R68" s="269"/>
      <c r="S68" s="267"/>
      <c r="T68" s="268"/>
      <c r="U68" s="268"/>
      <c r="V68" s="268"/>
      <c r="W68" s="268"/>
      <c r="X68" s="268"/>
      <c r="Y68" s="268"/>
      <c r="Z68" s="269"/>
      <c r="AA68" s="270"/>
      <c r="AB68" s="271">
        <v>162</v>
      </c>
      <c r="AC68" s="272">
        <v>54</v>
      </c>
      <c r="AD68" s="272">
        <v>108</v>
      </c>
      <c r="AE68" s="273"/>
      <c r="AF68" s="273">
        <v>108</v>
      </c>
      <c r="AG68" s="273"/>
      <c r="AH68" s="274"/>
      <c r="AI68" s="275" t="s">
        <v>93</v>
      </c>
      <c r="AJ68" s="276"/>
      <c r="AK68" s="280">
        <v>16</v>
      </c>
      <c r="AL68" s="281">
        <v>20</v>
      </c>
      <c r="AM68" s="271">
        <v>16</v>
      </c>
      <c r="AN68" s="277">
        <v>20</v>
      </c>
      <c r="AO68" s="271">
        <v>16</v>
      </c>
      <c r="AP68" s="277">
        <v>20</v>
      </c>
      <c r="AQ68" s="271"/>
      <c r="AR68" s="273"/>
      <c r="AS68" s="278">
        <v>162</v>
      </c>
      <c r="AT68" s="264"/>
    </row>
    <row r="69" spans="1:57" s="279" customFormat="1" ht="25.5" x14ac:dyDescent="0.2">
      <c r="A69" s="265" t="s">
        <v>73</v>
      </c>
      <c r="B69" s="266" t="s">
        <v>214</v>
      </c>
      <c r="C69" s="267"/>
      <c r="D69" s="268"/>
      <c r="E69" s="268"/>
      <c r="F69" s="268"/>
      <c r="G69" s="268"/>
      <c r="H69" s="268"/>
      <c r="I69" s="268"/>
      <c r="J69" s="269"/>
      <c r="K69" s="267"/>
      <c r="L69" s="268"/>
      <c r="M69" s="268"/>
      <c r="N69" s="268"/>
      <c r="O69" s="268"/>
      <c r="P69" s="268"/>
      <c r="Q69" s="268"/>
      <c r="R69" s="269"/>
      <c r="S69" s="267"/>
      <c r="T69" s="268"/>
      <c r="U69" s="268"/>
      <c r="V69" s="268"/>
      <c r="W69" s="268"/>
      <c r="X69" s="268"/>
      <c r="Y69" s="268"/>
      <c r="Z69" s="269"/>
      <c r="AA69" s="270"/>
      <c r="AB69" s="271">
        <v>213</v>
      </c>
      <c r="AC69" s="272">
        <v>71</v>
      </c>
      <c r="AD69" s="272">
        <v>142</v>
      </c>
      <c r="AE69" s="273"/>
      <c r="AF69" s="273">
        <v>142</v>
      </c>
      <c r="AG69" s="273"/>
      <c r="AH69" s="274"/>
      <c r="AI69" s="275"/>
      <c r="AJ69" s="276" t="s">
        <v>104</v>
      </c>
      <c r="AK69" s="271"/>
      <c r="AL69" s="277"/>
      <c r="AM69" s="271"/>
      <c r="AN69" s="277">
        <v>20</v>
      </c>
      <c r="AO69" s="271">
        <v>16</v>
      </c>
      <c r="AP69" s="277">
        <v>36</v>
      </c>
      <c r="AQ69" s="271">
        <v>32</v>
      </c>
      <c r="AR69" s="273">
        <v>38</v>
      </c>
      <c r="AS69" s="278">
        <v>213</v>
      </c>
      <c r="AT69" s="264"/>
    </row>
    <row r="70" spans="1:57" s="279" customFormat="1" ht="25.5" x14ac:dyDescent="0.2">
      <c r="A70" s="265" t="s">
        <v>215</v>
      </c>
      <c r="B70" s="266" t="s">
        <v>58</v>
      </c>
      <c r="C70" s="267"/>
      <c r="D70" s="268"/>
      <c r="E70" s="268"/>
      <c r="F70" s="268"/>
      <c r="G70" s="268"/>
      <c r="H70" s="268"/>
      <c r="I70" s="268"/>
      <c r="J70" s="269"/>
      <c r="K70" s="267"/>
      <c r="L70" s="268"/>
      <c r="M70" s="268"/>
      <c r="N70" s="268"/>
      <c r="O70" s="268"/>
      <c r="P70" s="268"/>
      <c r="Q70" s="268"/>
      <c r="R70" s="269"/>
      <c r="S70" s="267"/>
      <c r="T70" s="268"/>
      <c r="U70" s="268"/>
      <c r="V70" s="268"/>
      <c r="W70" s="268"/>
      <c r="X70" s="268"/>
      <c r="Y70" s="268"/>
      <c r="Z70" s="269"/>
      <c r="AA70" s="270"/>
      <c r="AB70" s="271"/>
      <c r="AC70" s="272"/>
      <c r="AD70" s="272"/>
      <c r="AE70" s="273"/>
      <c r="AF70" s="273"/>
      <c r="AG70" s="273"/>
      <c r="AH70" s="274"/>
      <c r="AI70" s="275"/>
      <c r="AJ70" s="276"/>
      <c r="AK70" s="271"/>
      <c r="AL70" s="277"/>
      <c r="AM70" s="271"/>
      <c r="AN70" s="277"/>
      <c r="AO70" s="271"/>
      <c r="AP70" s="277"/>
      <c r="AQ70" s="271"/>
      <c r="AR70" s="273"/>
      <c r="AS70" s="264"/>
      <c r="AT70" s="264"/>
    </row>
    <row r="71" spans="1:57" s="279" customFormat="1" ht="25.5" x14ac:dyDescent="0.2">
      <c r="A71" s="265" t="s">
        <v>216</v>
      </c>
      <c r="B71" s="266" t="s">
        <v>207</v>
      </c>
      <c r="C71" s="267"/>
      <c r="D71" s="268"/>
      <c r="E71" s="268"/>
      <c r="F71" s="268"/>
      <c r="G71" s="268"/>
      <c r="H71" s="268"/>
      <c r="I71" s="268"/>
      <c r="J71" s="269"/>
      <c r="K71" s="267"/>
      <c r="L71" s="268"/>
      <c r="M71" s="268"/>
      <c r="N71" s="268"/>
      <c r="O71" s="268"/>
      <c r="P71" s="268"/>
      <c r="Q71" s="268"/>
      <c r="R71" s="269"/>
      <c r="S71" s="267"/>
      <c r="T71" s="268"/>
      <c r="U71" s="268"/>
      <c r="V71" s="268"/>
      <c r="W71" s="268"/>
      <c r="X71" s="268"/>
      <c r="Y71" s="268"/>
      <c r="Z71" s="269"/>
      <c r="AA71" s="270"/>
      <c r="AB71" s="271">
        <v>54</v>
      </c>
      <c r="AC71" s="272">
        <v>18</v>
      </c>
      <c r="AD71" s="272">
        <v>36</v>
      </c>
      <c r="AE71" s="273"/>
      <c r="AF71" s="273">
        <v>36</v>
      </c>
      <c r="AG71" s="273"/>
      <c r="AH71" s="274"/>
      <c r="AI71" s="275" t="s">
        <v>93</v>
      </c>
      <c r="AJ71" s="276"/>
      <c r="AK71" s="271">
        <v>16</v>
      </c>
      <c r="AL71" s="277">
        <v>20</v>
      </c>
      <c r="AM71" s="271"/>
      <c r="AN71" s="277"/>
      <c r="AO71" s="271"/>
      <c r="AP71" s="277"/>
      <c r="AQ71" s="271"/>
      <c r="AR71" s="273"/>
      <c r="AS71" s="264">
        <v>54</v>
      </c>
      <c r="AT71" s="264"/>
    </row>
    <row r="72" spans="1:57" s="279" customFormat="1" x14ac:dyDescent="0.2">
      <c r="A72" s="265" t="s">
        <v>217</v>
      </c>
      <c r="B72" s="266" t="s">
        <v>208</v>
      </c>
      <c r="C72" s="267"/>
      <c r="D72" s="268"/>
      <c r="E72" s="268"/>
      <c r="F72" s="268"/>
      <c r="G72" s="268"/>
      <c r="H72" s="268"/>
      <c r="I72" s="268"/>
      <c r="J72" s="269"/>
      <c r="K72" s="267"/>
      <c r="L72" s="268"/>
      <c r="M72" s="268"/>
      <c r="N72" s="268"/>
      <c r="O72" s="268"/>
      <c r="P72" s="268"/>
      <c r="Q72" s="268"/>
      <c r="R72" s="269"/>
      <c r="S72" s="267"/>
      <c r="T72" s="268"/>
      <c r="U72" s="268"/>
      <c r="V72" s="268"/>
      <c r="W72" s="268"/>
      <c r="X72" s="268"/>
      <c r="Y72" s="268"/>
      <c r="Z72" s="269"/>
      <c r="AA72" s="270"/>
      <c r="AB72" s="271">
        <v>159</v>
      </c>
      <c r="AC72" s="272">
        <v>53</v>
      </c>
      <c r="AD72" s="272">
        <v>106</v>
      </c>
      <c r="AE72" s="273"/>
      <c r="AF72" s="273">
        <v>106</v>
      </c>
      <c r="AG72" s="273"/>
      <c r="AH72" s="274"/>
      <c r="AI72" s="275"/>
      <c r="AJ72" s="276" t="s">
        <v>104</v>
      </c>
      <c r="AK72" s="271"/>
      <c r="AL72" s="277"/>
      <c r="AM72" s="271"/>
      <c r="AN72" s="277"/>
      <c r="AO72" s="271">
        <v>16</v>
      </c>
      <c r="AP72" s="277">
        <v>20</v>
      </c>
      <c r="AQ72" s="271">
        <v>32</v>
      </c>
      <c r="AR72" s="273">
        <v>38</v>
      </c>
      <c r="AS72" s="264">
        <f t="shared" si="21"/>
        <v>159</v>
      </c>
      <c r="AT72" s="264"/>
    </row>
    <row r="73" spans="1:57" s="6" customFormat="1" ht="27" x14ac:dyDescent="0.2">
      <c r="A73" s="100"/>
      <c r="B73" s="101" t="s">
        <v>28</v>
      </c>
      <c r="C73" s="167"/>
      <c r="D73" s="168"/>
      <c r="E73" s="168"/>
      <c r="F73" s="168"/>
      <c r="G73" s="168"/>
      <c r="H73" s="168"/>
      <c r="I73" s="168"/>
      <c r="J73" s="169"/>
      <c r="K73" s="167"/>
      <c r="L73" s="168"/>
      <c r="M73" s="168"/>
      <c r="N73" s="168"/>
      <c r="O73" s="168"/>
      <c r="P73" s="168"/>
      <c r="Q73" s="168"/>
      <c r="R73" s="169"/>
      <c r="S73" s="167"/>
      <c r="T73" s="168"/>
      <c r="U73" s="168"/>
      <c r="V73" s="168"/>
      <c r="W73" s="168"/>
      <c r="X73" s="168"/>
      <c r="Y73" s="168"/>
      <c r="Z73" s="169"/>
      <c r="AA73" s="56"/>
      <c r="AB73" s="17"/>
      <c r="AC73" s="10"/>
      <c r="AD73" s="10"/>
      <c r="AE73" s="206"/>
      <c r="AF73" s="206"/>
      <c r="AG73" s="206"/>
      <c r="AH73" s="11"/>
      <c r="AI73" s="12"/>
      <c r="AJ73" s="49"/>
      <c r="AK73" s="61">
        <f>SUM(AK67:AK72)/16</f>
        <v>2</v>
      </c>
      <c r="AL73" s="62">
        <f>SUM(AL67:AL72)/20</f>
        <v>2</v>
      </c>
      <c r="AM73" s="61">
        <f>SUM(AM67:AM72)/16</f>
        <v>1</v>
      </c>
      <c r="AN73" s="62">
        <f>SUM(AN67:AN72)/20</f>
        <v>2</v>
      </c>
      <c r="AO73" s="61">
        <f>SUM(AO67:AO72)/16</f>
        <v>3</v>
      </c>
      <c r="AP73" s="62">
        <f>SUM(AP67:AP72)/20</f>
        <v>6.8</v>
      </c>
      <c r="AQ73" s="61">
        <f>SUM(AQ67:AQ72)/16</f>
        <v>6</v>
      </c>
      <c r="AR73" s="216">
        <f>SUM(AR67:AR72)/19</f>
        <v>7.0526315789473681</v>
      </c>
      <c r="AS73" s="2"/>
      <c r="AT73" s="221"/>
    </row>
    <row r="74" spans="1:57" s="110" customFormat="1" ht="25.5" customHeight="1" x14ac:dyDescent="0.2">
      <c r="A74" s="102" t="s">
        <v>76</v>
      </c>
      <c r="B74" s="103" t="s">
        <v>101</v>
      </c>
      <c r="C74" s="178"/>
      <c r="D74" s="179"/>
      <c r="E74" s="179"/>
      <c r="F74" s="179"/>
      <c r="G74" s="179"/>
      <c r="H74" s="179"/>
      <c r="I74" s="179"/>
      <c r="J74" s="180"/>
      <c r="K74" s="178"/>
      <c r="L74" s="179"/>
      <c r="M74" s="179"/>
      <c r="N74" s="179"/>
      <c r="O74" s="179"/>
      <c r="P74" s="179"/>
      <c r="Q74" s="179"/>
      <c r="R74" s="180"/>
      <c r="S74" s="178"/>
      <c r="T74" s="179"/>
      <c r="U74" s="179"/>
      <c r="V74" s="179"/>
      <c r="W74" s="179"/>
      <c r="X74" s="179"/>
      <c r="Y74" s="179"/>
      <c r="Z74" s="180"/>
      <c r="AA74" s="104"/>
      <c r="AB74" s="105" t="str">
        <f>AB75</f>
        <v>4 нед</v>
      </c>
      <c r="AC74" s="105">
        <f>SUM(AC75:AC75)</f>
        <v>0</v>
      </c>
      <c r="AD74" s="105">
        <f>SUM(AD75:AD75)</f>
        <v>144</v>
      </c>
      <c r="AE74" s="208"/>
      <c r="AF74" s="208"/>
      <c r="AG74" s="208"/>
      <c r="AH74" s="106"/>
      <c r="AI74" s="107"/>
      <c r="AJ74" s="108"/>
      <c r="AK74" s="105"/>
      <c r="AL74" s="109"/>
      <c r="AM74" s="105"/>
      <c r="AN74" s="109"/>
      <c r="AO74" s="105"/>
      <c r="AP74" s="109"/>
      <c r="AQ74" s="105"/>
      <c r="AR74" s="219"/>
      <c r="AS74" s="223"/>
      <c r="AT74" s="223"/>
    </row>
    <row r="75" spans="1:57" s="120" customFormat="1" x14ac:dyDescent="0.2">
      <c r="A75" s="111" t="s">
        <v>77</v>
      </c>
      <c r="B75" s="112" t="s">
        <v>78</v>
      </c>
      <c r="C75" s="161"/>
      <c r="D75" s="162"/>
      <c r="E75" s="162"/>
      <c r="F75" s="162"/>
      <c r="G75" s="162"/>
      <c r="H75" s="162"/>
      <c r="I75" s="162"/>
      <c r="J75" s="181"/>
      <c r="K75" s="161"/>
      <c r="L75" s="162"/>
      <c r="M75" s="162"/>
      <c r="N75" s="162"/>
      <c r="O75" s="162"/>
      <c r="P75" s="162"/>
      <c r="Q75" s="162"/>
      <c r="R75" s="181"/>
      <c r="S75" s="161"/>
      <c r="T75" s="162">
        <v>2</v>
      </c>
      <c r="U75" s="162"/>
      <c r="V75" s="162">
        <v>4</v>
      </c>
      <c r="W75" s="162"/>
      <c r="X75" s="162">
        <v>6</v>
      </c>
      <c r="Y75" s="162"/>
      <c r="Z75" s="181">
        <v>8</v>
      </c>
      <c r="AA75" s="113"/>
      <c r="AB75" s="114" t="str">
        <f>CONCATENATE(SUM(AD75)/36," нед")</f>
        <v>4 нед</v>
      </c>
      <c r="AC75" s="115"/>
      <c r="AD75" s="115">
        <f t="shared" ref="AD75" si="27">SUM(AK75:AR75)</f>
        <v>144</v>
      </c>
      <c r="AE75" s="205">
        <f>AD75-AF75</f>
        <v>0</v>
      </c>
      <c r="AF75" s="205">
        <v>144</v>
      </c>
      <c r="AG75" s="209"/>
      <c r="AH75" s="116"/>
      <c r="AI75" s="117"/>
      <c r="AJ75" s="118" t="s">
        <v>104</v>
      </c>
      <c r="AK75" s="114">
        <v>18</v>
      </c>
      <c r="AL75" s="119">
        <v>18</v>
      </c>
      <c r="AM75" s="114">
        <v>18</v>
      </c>
      <c r="AN75" s="119">
        <v>18</v>
      </c>
      <c r="AO75" s="114">
        <v>18</v>
      </c>
      <c r="AP75" s="119">
        <v>18</v>
      </c>
      <c r="AQ75" s="114">
        <v>18</v>
      </c>
      <c r="AR75" s="209">
        <v>18</v>
      </c>
      <c r="AS75" s="224"/>
      <c r="AT75" s="224"/>
    </row>
    <row r="76" spans="1:57" s="27" customFormat="1" ht="13.5" customHeight="1" x14ac:dyDescent="0.2">
      <c r="A76" s="121" t="s">
        <v>64</v>
      </c>
      <c r="B76" s="122" t="s">
        <v>65</v>
      </c>
      <c r="C76" s="172"/>
      <c r="D76" s="173"/>
      <c r="E76" s="173"/>
      <c r="F76" s="173"/>
      <c r="G76" s="173"/>
      <c r="H76" s="173"/>
      <c r="I76" s="173"/>
      <c r="J76" s="174"/>
      <c r="K76" s="172"/>
      <c r="L76" s="173"/>
      <c r="M76" s="173"/>
      <c r="N76" s="173"/>
      <c r="O76" s="173"/>
      <c r="P76" s="173"/>
      <c r="Q76" s="173"/>
      <c r="R76" s="174"/>
      <c r="S76" s="172"/>
      <c r="T76" s="173"/>
      <c r="U76" s="173"/>
      <c r="V76" s="173"/>
      <c r="W76" s="173"/>
      <c r="X76" s="173"/>
      <c r="Y76" s="173"/>
      <c r="Z76" s="174"/>
      <c r="AA76" s="58"/>
      <c r="AB76" s="45">
        <v>426</v>
      </c>
      <c r="AC76" s="45">
        <v>137</v>
      </c>
      <c r="AD76" s="45">
        <v>289</v>
      </c>
      <c r="AE76" s="207"/>
      <c r="AF76" s="207"/>
      <c r="AG76" s="207"/>
      <c r="AH76" s="23"/>
      <c r="AI76" s="24"/>
      <c r="AJ76" s="51"/>
      <c r="AK76" s="26"/>
      <c r="AL76" s="25"/>
      <c r="AM76" s="26"/>
      <c r="AN76" s="25"/>
      <c r="AO76" s="26"/>
      <c r="AP76" s="25"/>
      <c r="AQ76" s="26"/>
      <c r="AR76" s="218"/>
      <c r="AS76" s="257">
        <f t="shared" si="21"/>
        <v>426</v>
      </c>
      <c r="AT76" s="251"/>
      <c r="AU76" s="72"/>
      <c r="AV76" s="72"/>
      <c r="AW76" s="72"/>
      <c r="AX76" s="72"/>
      <c r="AY76" s="72"/>
      <c r="AZ76" s="72"/>
      <c r="BA76" s="72"/>
      <c r="BB76" s="72"/>
      <c r="BC76" s="72"/>
      <c r="BD76" s="72"/>
      <c r="BE76" s="72"/>
    </row>
    <row r="77" spans="1:57" s="27" customFormat="1" ht="38.25" x14ac:dyDescent="0.2">
      <c r="A77" s="121" t="s">
        <v>66</v>
      </c>
      <c r="B77" s="122" t="s">
        <v>68</v>
      </c>
      <c r="C77" s="172"/>
      <c r="D77" s="173"/>
      <c r="E77" s="173"/>
      <c r="F77" s="173"/>
      <c r="G77" s="173"/>
      <c r="H77" s="173"/>
      <c r="I77" s="173"/>
      <c r="J77" s="174"/>
      <c r="K77" s="172"/>
      <c r="L77" s="173"/>
      <c r="M77" s="173"/>
      <c r="N77" s="173"/>
      <c r="O77" s="173"/>
      <c r="P77" s="173"/>
      <c r="Q77" s="173"/>
      <c r="R77" s="174"/>
      <c r="S77" s="172"/>
      <c r="T77" s="173"/>
      <c r="U77" s="173"/>
      <c r="V77" s="173"/>
      <c r="W77" s="173"/>
      <c r="X77" s="173"/>
      <c r="Y77" s="173"/>
      <c r="Z77" s="174"/>
      <c r="AA77" s="58"/>
      <c r="AB77" s="45">
        <f>SUM(AB78:AB78)</f>
        <v>60</v>
      </c>
      <c r="AC77" s="45">
        <f>SUM(AC78:AC78)</f>
        <v>20</v>
      </c>
      <c r="AD77" s="45">
        <f>SUM(AD78:AD78)</f>
        <v>40</v>
      </c>
      <c r="AE77" s="207"/>
      <c r="AF77" s="207"/>
      <c r="AG77" s="207"/>
      <c r="AH77" s="23"/>
      <c r="AI77" s="24"/>
      <c r="AJ77" s="51"/>
      <c r="AK77" s="26"/>
      <c r="AL77" s="25"/>
      <c r="AM77" s="26"/>
      <c r="AN77" s="25"/>
      <c r="AO77" s="26"/>
      <c r="AP77" s="25"/>
      <c r="AQ77" s="26"/>
      <c r="AR77" s="218"/>
      <c r="AS77" s="257">
        <v>60</v>
      </c>
      <c r="AT77" s="251"/>
      <c r="AU77" s="72"/>
      <c r="AV77" s="72"/>
      <c r="AW77" s="72"/>
      <c r="AX77" s="72"/>
      <c r="AY77" s="72"/>
      <c r="AZ77" s="72"/>
      <c r="BA77" s="72"/>
      <c r="BB77" s="72"/>
      <c r="BC77" s="72"/>
      <c r="BD77" s="72"/>
      <c r="BE77" s="72"/>
    </row>
    <row r="78" spans="1:57" ht="38.25" x14ac:dyDescent="0.2">
      <c r="A78" s="123"/>
      <c r="B78" s="124" t="s">
        <v>68</v>
      </c>
      <c r="C78" s="170"/>
      <c r="D78" s="163"/>
      <c r="E78" s="163"/>
      <c r="F78" s="163">
        <v>4</v>
      </c>
      <c r="G78" s="163"/>
      <c r="H78" s="163"/>
      <c r="I78" s="163"/>
      <c r="J78" s="171"/>
      <c r="K78" s="170"/>
      <c r="L78" s="163"/>
      <c r="M78" s="163"/>
      <c r="N78" s="163"/>
      <c r="O78" s="163"/>
      <c r="P78" s="163"/>
      <c r="Q78" s="163"/>
      <c r="R78" s="171"/>
      <c r="S78" s="170"/>
      <c r="T78" s="163"/>
      <c r="U78" s="163"/>
      <c r="V78" s="163"/>
      <c r="W78" s="163"/>
      <c r="X78" s="163"/>
      <c r="Y78" s="163"/>
      <c r="Z78" s="171"/>
      <c r="AA78" s="57"/>
      <c r="AB78" s="44">
        <f t="shared" si="7"/>
        <v>60</v>
      </c>
      <c r="AC78" s="15">
        <f t="shared" si="4"/>
        <v>20</v>
      </c>
      <c r="AD78" s="15">
        <f t="shared" si="8"/>
        <v>40</v>
      </c>
      <c r="AE78" s="205">
        <v>20</v>
      </c>
      <c r="AF78" s="205">
        <v>20</v>
      </c>
      <c r="AG78" s="205"/>
      <c r="AH78" s="13" t="s">
        <v>100</v>
      </c>
      <c r="AI78" s="14"/>
      <c r="AJ78" s="50"/>
      <c r="AK78" s="18"/>
      <c r="AL78" s="20"/>
      <c r="AM78" s="18"/>
      <c r="AN78" s="20">
        <v>40</v>
      </c>
      <c r="AO78" s="18"/>
      <c r="AP78" s="20"/>
      <c r="AQ78" s="18"/>
      <c r="AR78" s="217"/>
      <c r="AS78" s="255">
        <v>60</v>
      </c>
      <c r="AT78" s="252"/>
      <c r="AU78" s="70"/>
      <c r="AV78" s="70"/>
      <c r="AW78" s="70"/>
      <c r="AX78" s="70"/>
      <c r="AY78" s="70"/>
      <c r="AZ78" s="70"/>
      <c r="BA78" s="70"/>
      <c r="BB78" s="70"/>
      <c r="BC78" s="70"/>
      <c r="BD78" s="70"/>
      <c r="BE78" s="70"/>
    </row>
    <row r="79" spans="1:57" s="27" customFormat="1" ht="25.5" customHeight="1" x14ac:dyDescent="0.2">
      <c r="A79" s="121" t="s">
        <v>67</v>
      </c>
      <c r="B79" s="122" t="s">
        <v>69</v>
      </c>
      <c r="C79" s="172"/>
      <c r="D79" s="173"/>
      <c r="E79" s="173"/>
      <c r="F79" s="173"/>
      <c r="G79" s="173"/>
      <c r="H79" s="173"/>
      <c r="I79" s="173"/>
      <c r="J79" s="174">
        <v>8</v>
      </c>
      <c r="K79" s="172"/>
      <c r="L79" s="173"/>
      <c r="M79" s="173"/>
      <c r="N79" s="173"/>
      <c r="O79" s="173"/>
      <c r="P79" s="173"/>
      <c r="Q79" s="173"/>
      <c r="R79" s="174"/>
      <c r="S79" s="172"/>
      <c r="T79" s="173"/>
      <c r="U79" s="173"/>
      <c r="V79" s="173"/>
      <c r="W79" s="173"/>
      <c r="X79" s="173"/>
      <c r="Y79" s="173"/>
      <c r="Z79" s="174"/>
      <c r="AA79" s="58"/>
      <c r="AB79" s="45">
        <f>SUM(AB80:AB81)</f>
        <v>366</v>
      </c>
      <c r="AC79" s="45">
        <f>SUM(AC80:AC81)</f>
        <v>117</v>
      </c>
      <c r="AD79" s="45">
        <f>SUM(AD80:AD81)</f>
        <v>249</v>
      </c>
      <c r="AE79" s="207"/>
      <c r="AF79" s="207"/>
      <c r="AG79" s="207"/>
      <c r="AH79" s="23"/>
      <c r="AI79" s="24"/>
      <c r="AJ79" s="51"/>
      <c r="AK79" s="26"/>
      <c r="AL79" s="25"/>
      <c r="AM79" s="26"/>
      <c r="AN79" s="25"/>
      <c r="AO79" s="26"/>
      <c r="AP79" s="25"/>
      <c r="AQ79" s="26"/>
      <c r="AR79" s="218"/>
      <c r="AS79" s="257">
        <f t="shared" si="21"/>
        <v>366</v>
      </c>
      <c r="AT79" s="251"/>
    </row>
    <row r="80" spans="1:57" ht="25.5" x14ac:dyDescent="0.2">
      <c r="A80" s="123"/>
      <c r="B80" s="124" t="s">
        <v>94</v>
      </c>
      <c r="C80" s="170"/>
      <c r="D80" s="163"/>
      <c r="E80" s="163"/>
      <c r="F80" s="163"/>
      <c r="G80" s="163"/>
      <c r="H80" s="163"/>
      <c r="I80" s="163"/>
      <c r="J80" s="171"/>
      <c r="K80" s="170"/>
      <c r="L80" s="163"/>
      <c r="M80" s="163"/>
      <c r="N80" s="163"/>
      <c r="O80" s="163"/>
      <c r="P80" s="163"/>
      <c r="Q80" s="163"/>
      <c r="R80" s="171"/>
      <c r="S80" s="170"/>
      <c r="T80" s="163"/>
      <c r="U80" s="163"/>
      <c r="V80" s="163"/>
      <c r="W80" s="163"/>
      <c r="X80" s="163"/>
      <c r="Y80" s="163"/>
      <c r="Z80" s="171"/>
      <c r="AA80" s="57"/>
      <c r="AB80" s="44">
        <f t="shared" si="7"/>
        <v>185</v>
      </c>
      <c r="AC80" s="15">
        <f t="shared" si="4"/>
        <v>62</v>
      </c>
      <c r="AD80" s="15">
        <f t="shared" si="8"/>
        <v>123</v>
      </c>
      <c r="AE80" s="205">
        <v>60</v>
      </c>
      <c r="AF80" s="205">
        <v>63</v>
      </c>
      <c r="AG80" s="205"/>
      <c r="AH80" s="13" t="s">
        <v>100</v>
      </c>
      <c r="AI80" s="14"/>
      <c r="AJ80" s="50"/>
      <c r="AK80" s="18"/>
      <c r="AL80" s="20"/>
      <c r="AM80" s="18"/>
      <c r="AN80" s="20"/>
      <c r="AO80" s="18">
        <v>32</v>
      </c>
      <c r="AP80" s="20">
        <v>20</v>
      </c>
      <c r="AQ80" s="18">
        <v>32</v>
      </c>
      <c r="AR80" s="217">
        <v>39</v>
      </c>
      <c r="AS80" s="247">
        <v>185</v>
      </c>
      <c r="AT80" s="221"/>
    </row>
    <row r="81" spans="1:46" x14ac:dyDescent="0.2">
      <c r="A81" s="123"/>
      <c r="B81" s="124" t="s">
        <v>218</v>
      </c>
      <c r="C81" s="170"/>
      <c r="D81" s="163"/>
      <c r="E81" s="163"/>
      <c r="F81" s="163"/>
      <c r="G81" s="163"/>
      <c r="H81" s="163"/>
      <c r="I81" s="163"/>
      <c r="J81" s="171"/>
      <c r="K81" s="170"/>
      <c r="L81" s="163"/>
      <c r="M81" s="163"/>
      <c r="N81" s="163"/>
      <c r="O81" s="163"/>
      <c r="P81" s="163"/>
      <c r="Q81" s="163"/>
      <c r="R81" s="171"/>
      <c r="S81" s="170"/>
      <c r="T81" s="163"/>
      <c r="U81" s="163"/>
      <c r="V81" s="163"/>
      <c r="W81" s="163"/>
      <c r="X81" s="163"/>
      <c r="Y81" s="163"/>
      <c r="Z81" s="171"/>
      <c r="AA81" s="57"/>
      <c r="AB81" s="44">
        <v>181</v>
      </c>
      <c r="AC81" s="15">
        <v>55</v>
      </c>
      <c r="AD81" s="15">
        <f t="shared" si="8"/>
        <v>126</v>
      </c>
      <c r="AE81" s="205"/>
      <c r="AF81" s="205">
        <v>126</v>
      </c>
      <c r="AG81" s="205"/>
      <c r="AH81" s="13"/>
      <c r="AI81" s="14"/>
      <c r="AJ81" s="50" t="s">
        <v>104</v>
      </c>
      <c r="AK81" s="18"/>
      <c r="AL81" s="20"/>
      <c r="AM81" s="18">
        <v>16</v>
      </c>
      <c r="AN81" s="20">
        <v>20</v>
      </c>
      <c r="AO81" s="18">
        <v>16</v>
      </c>
      <c r="AP81" s="20">
        <v>20</v>
      </c>
      <c r="AQ81" s="18">
        <v>16</v>
      </c>
      <c r="AR81" s="217">
        <v>38</v>
      </c>
      <c r="AS81" s="247">
        <v>181</v>
      </c>
      <c r="AT81" s="221"/>
    </row>
    <row r="82" spans="1:46" ht="27" x14ac:dyDescent="0.2">
      <c r="A82" s="100"/>
      <c r="B82" s="101" t="s">
        <v>28</v>
      </c>
      <c r="C82" s="167"/>
      <c r="D82" s="168"/>
      <c r="E82" s="168"/>
      <c r="F82" s="168"/>
      <c r="G82" s="168"/>
      <c r="H82" s="168"/>
      <c r="I82" s="168"/>
      <c r="J82" s="169"/>
      <c r="K82" s="167"/>
      <c r="L82" s="168"/>
      <c r="M82" s="168"/>
      <c r="N82" s="168"/>
      <c r="O82" s="168"/>
      <c r="P82" s="168"/>
      <c r="Q82" s="168"/>
      <c r="R82" s="169"/>
      <c r="S82" s="167"/>
      <c r="T82" s="168"/>
      <c r="U82" s="168"/>
      <c r="V82" s="168"/>
      <c r="W82" s="168"/>
      <c r="X82" s="168"/>
      <c r="Y82" s="168"/>
      <c r="Z82" s="169"/>
      <c r="AA82" s="56"/>
      <c r="AB82" s="17"/>
      <c r="AC82" s="10"/>
      <c r="AD82" s="10"/>
      <c r="AE82" s="206"/>
      <c r="AF82" s="206"/>
      <c r="AG82" s="206"/>
      <c r="AH82" s="11"/>
      <c r="AI82" s="12"/>
      <c r="AJ82" s="49"/>
      <c r="AK82" s="61">
        <f t="shared" ref="AK82:AR82" si="28">SUM(AK76:AK81)/AK7</f>
        <v>0</v>
      </c>
      <c r="AL82" s="62">
        <f t="shared" si="28"/>
        <v>0</v>
      </c>
      <c r="AM82" s="61">
        <f t="shared" si="28"/>
        <v>1</v>
      </c>
      <c r="AN82" s="62">
        <f t="shared" si="28"/>
        <v>3</v>
      </c>
      <c r="AO82" s="61">
        <f t="shared" si="28"/>
        <v>3</v>
      </c>
      <c r="AP82" s="62">
        <f t="shared" si="28"/>
        <v>2</v>
      </c>
      <c r="AQ82" s="61">
        <f t="shared" si="28"/>
        <v>3</v>
      </c>
      <c r="AR82" s="216">
        <f t="shared" si="28"/>
        <v>4.0526315789473681</v>
      </c>
      <c r="AS82" s="2"/>
      <c r="AT82" s="221"/>
    </row>
    <row r="83" spans="1:46" s="27" customFormat="1" x14ac:dyDescent="0.2">
      <c r="A83" s="126" t="s">
        <v>95</v>
      </c>
      <c r="B83" s="99" t="s">
        <v>70</v>
      </c>
      <c r="C83" s="175"/>
      <c r="D83" s="176"/>
      <c r="E83" s="176"/>
      <c r="F83" s="176"/>
      <c r="G83" s="176"/>
      <c r="H83" s="176"/>
      <c r="I83" s="176"/>
      <c r="J83" s="177"/>
      <c r="K83" s="175"/>
      <c r="L83" s="176"/>
      <c r="M83" s="176"/>
      <c r="N83" s="176"/>
      <c r="O83" s="176"/>
      <c r="P83" s="176"/>
      <c r="Q83" s="176"/>
      <c r="R83" s="177"/>
      <c r="S83" s="175"/>
      <c r="T83" s="176"/>
      <c r="U83" s="176"/>
      <c r="V83" s="176"/>
      <c r="W83" s="176"/>
      <c r="X83" s="176"/>
      <c r="Y83" s="176"/>
      <c r="Z83" s="177"/>
      <c r="AA83" s="59"/>
      <c r="AB83" s="37">
        <f>SUM(AB84:AB84)</f>
        <v>213</v>
      </c>
      <c r="AC83" s="37">
        <f>SUM(AC84:AC84)</f>
        <v>71</v>
      </c>
      <c r="AD83" s="37">
        <f>SUM(AD84:AD84)</f>
        <v>142</v>
      </c>
      <c r="AE83" s="203"/>
      <c r="AF83" s="203"/>
      <c r="AG83" s="203"/>
      <c r="AH83" s="34"/>
      <c r="AI83" s="35"/>
      <c r="AJ83" s="52"/>
      <c r="AK83" s="37"/>
      <c r="AL83" s="36"/>
      <c r="AM83" s="37"/>
      <c r="AN83" s="36"/>
      <c r="AO83" s="37"/>
      <c r="AP83" s="36"/>
      <c r="AQ83" s="37"/>
      <c r="AR83" s="204"/>
      <c r="AS83" s="254">
        <v>213</v>
      </c>
      <c r="AT83" s="254"/>
    </row>
    <row r="84" spans="1:46" s="70" customFormat="1" ht="25.5" x14ac:dyDescent="0.2">
      <c r="A84" s="128" t="s">
        <v>219</v>
      </c>
      <c r="B84" s="135" t="s">
        <v>75</v>
      </c>
      <c r="C84" s="170"/>
      <c r="D84" s="163"/>
      <c r="E84" s="163"/>
      <c r="F84" s="163"/>
      <c r="G84" s="163"/>
      <c r="H84" s="163"/>
      <c r="I84" s="163"/>
      <c r="J84" s="171"/>
      <c r="K84" s="170"/>
      <c r="L84" s="163"/>
      <c r="M84" s="163"/>
      <c r="N84" s="163"/>
      <c r="O84" s="163"/>
      <c r="P84" s="163">
        <v>6</v>
      </c>
      <c r="Q84" s="163"/>
      <c r="R84" s="171">
        <v>8</v>
      </c>
      <c r="S84" s="170"/>
      <c r="T84" s="163"/>
      <c r="U84" s="163"/>
      <c r="V84" s="163"/>
      <c r="W84" s="163"/>
      <c r="X84" s="163"/>
      <c r="Y84" s="163"/>
      <c r="Z84" s="171"/>
      <c r="AA84" s="57"/>
      <c r="AB84" s="18">
        <f t="shared" ref="AB84" si="29">AC84+AD84</f>
        <v>213</v>
      </c>
      <c r="AC84" s="283">
        <f t="shared" ref="AC84:AC104" si="30">ROUNDUP(AD84/2,0)</f>
        <v>71</v>
      </c>
      <c r="AD84" s="283">
        <f t="shared" ref="AD84:AD104" si="31">SUM(AK84:AR84)</f>
        <v>142</v>
      </c>
      <c r="AE84" s="217">
        <f>AD84-AF84</f>
        <v>0</v>
      </c>
      <c r="AF84" s="217">
        <v>142</v>
      </c>
      <c r="AG84" s="217"/>
      <c r="AH84" s="13"/>
      <c r="AI84" s="14"/>
      <c r="AJ84" s="50" t="s">
        <v>104</v>
      </c>
      <c r="AK84" s="18"/>
      <c r="AL84" s="20"/>
      <c r="AM84" s="18"/>
      <c r="AN84" s="20"/>
      <c r="AO84" s="18">
        <v>32</v>
      </c>
      <c r="AP84" s="20">
        <v>40</v>
      </c>
      <c r="AQ84" s="18">
        <v>32</v>
      </c>
      <c r="AR84" s="217">
        <v>38</v>
      </c>
      <c r="AS84" s="284">
        <f t="shared" si="21"/>
        <v>213</v>
      </c>
      <c r="AT84" s="221"/>
    </row>
    <row r="85" spans="1:46" ht="27" x14ac:dyDescent="0.2">
      <c r="A85" s="100"/>
      <c r="B85" s="101" t="s">
        <v>28</v>
      </c>
      <c r="C85" s="182"/>
      <c r="D85" s="183"/>
      <c r="E85" s="183"/>
      <c r="F85" s="183"/>
      <c r="G85" s="183"/>
      <c r="H85" s="183"/>
      <c r="I85" s="183"/>
      <c r="J85" s="184"/>
      <c r="K85" s="182"/>
      <c r="L85" s="183"/>
      <c r="M85" s="183"/>
      <c r="N85" s="183"/>
      <c r="O85" s="183"/>
      <c r="P85" s="183"/>
      <c r="Q85" s="183"/>
      <c r="R85" s="184"/>
      <c r="S85" s="182"/>
      <c r="T85" s="183"/>
      <c r="U85" s="183"/>
      <c r="V85" s="183"/>
      <c r="W85" s="183"/>
      <c r="X85" s="183"/>
      <c r="Y85" s="183"/>
      <c r="Z85" s="184"/>
      <c r="AA85" s="56"/>
      <c r="AB85" s="17"/>
      <c r="AC85" s="10"/>
      <c r="AD85" s="10"/>
      <c r="AE85" s="206"/>
      <c r="AF85" s="206"/>
      <c r="AG85" s="206"/>
      <c r="AH85" s="11"/>
      <c r="AI85" s="12"/>
      <c r="AJ85" s="49"/>
      <c r="AK85" s="61">
        <f t="shared" ref="AK85:AR85" si="32">SUM(AK84:AK84)/AK7</f>
        <v>0</v>
      </c>
      <c r="AL85" s="62">
        <f t="shared" si="32"/>
        <v>0</v>
      </c>
      <c r="AM85" s="61">
        <f t="shared" si="32"/>
        <v>0</v>
      </c>
      <c r="AN85" s="62">
        <f t="shared" si="32"/>
        <v>0</v>
      </c>
      <c r="AO85" s="61">
        <f t="shared" si="32"/>
        <v>2</v>
      </c>
      <c r="AP85" s="62">
        <f t="shared" si="32"/>
        <v>2</v>
      </c>
      <c r="AQ85" s="61">
        <f t="shared" si="32"/>
        <v>2</v>
      </c>
      <c r="AR85" s="216">
        <f t="shared" si="32"/>
        <v>2</v>
      </c>
      <c r="AS85" s="2"/>
      <c r="AT85" s="221"/>
    </row>
    <row r="86" spans="1:46" s="110" customFormat="1" ht="26.25" customHeight="1" x14ac:dyDescent="0.2">
      <c r="A86" s="102" t="s">
        <v>76</v>
      </c>
      <c r="B86" s="103" t="s">
        <v>101</v>
      </c>
      <c r="C86" s="178"/>
      <c r="D86" s="179"/>
      <c r="E86" s="179"/>
      <c r="F86" s="179"/>
      <c r="G86" s="179"/>
      <c r="H86" s="179"/>
      <c r="I86" s="179"/>
      <c r="J86" s="180"/>
      <c r="K86" s="178"/>
      <c r="L86" s="179"/>
      <c r="M86" s="179"/>
      <c r="N86" s="179"/>
      <c r="O86" s="179"/>
      <c r="P86" s="179"/>
      <c r="Q86" s="179"/>
      <c r="R86" s="180"/>
      <c r="S86" s="178"/>
      <c r="T86" s="179"/>
      <c r="U86" s="179"/>
      <c r="V86" s="179"/>
      <c r="W86" s="179"/>
      <c r="X86" s="179"/>
      <c r="Y86" s="179"/>
      <c r="Z86" s="180"/>
      <c r="AA86" s="104"/>
      <c r="AB86" s="105" t="str">
        <f>AB87</f>
        <v>1 нед</v>
      </c>
      <c r="AC86" s="105">
        <f>SUM(AC87:AC87)</f>
        <v>0</v>
      </c>
      <c r="AD86" s="105">
        <f>SUM(AD87:AD87)</f>
        <v>36</v>
      </c>
      <c r="AE86" s="208"/>
      <c r="AF86" s="208"/>
      <c r="AG86" s="208"/>
      <c r="AH86" s="106"/>
      <c r="AI86" s="107"/>
      <c r="AJ86" s="108"/>
      <c r="AK86" s="105"/>
      <c r="AL86" s="109"/>
      <c r="AM86" s="105"/>
      <c r="AN86" s="109"/>
      <c r="AO86" s="105"/>
      <c r="AP86" s="109"/>
      <c r="AQ86" s="105"/>
      <c r="AR86" s="219"/>
      <c r="AS86" s="223"/>
      <c r="AT86" s="223"/>
    </row>
    <row r="87" spans="1:46" s="120" customFormat="1" x14ac:dyDescent="0.2">
      <c r="A87" s="111" t="s">
        <v>80</v>
      </c>
      <c r="B87" s="112" t="s">
        <v>81</v>
      </c>
      <c r="C87" s="161"/>
      <c r="D87" s="162"/>
      <c r="E87" s="162"/>
      <c r="F87" s="162"/>
      <c r="G87" s="162"/>
      <c r="H87" s="162"/>
      <c r="I87" s="162"/>
      <c r="J87" s="181"/>
      <c r="K87" s="161"/>
      <c r="L87" s="162"/>
      <c r="M87" s="162"/>
      <c r="N87" s="162">
        <v>4</v>
      </c>
      <c r="O87" s="162"/>
      <c r="P87" s="162"/>
      <c r="Q87" s="162"/>
      <c r="R87" s="181"/>
      <c r="S87" s="161"/>
      <c r="T87" s="162"/>
      <c r="U87" s="162">
        <v>3</v>
      </c>
      <c r="V87" s="162"/>
      <c r="W87" s="162"/>
      <c r="X87" s="162"/>
      <c r="Y87" s="162"/>
      <c r="Z87" s="181"/>
      <c r="AA87" s="113"/>
      <c r="AB87" s="114" t="str">
        <f>CONCATENATE(SUM(AD87)/36," нед")</f>
        <v>1 нед</v>
      </c>
      <c r="AC87" s="115"/>
      <c r="AD87" s="115">
        <f t="shared" ref="AD87" si="33">SUM(AK87:AR87)</f>
        <v>36</v>
      </c>
      <c r="AE87" s="205">
        <f>AD87-AF87</f>
        <v>0</v>
      </c>
      <c r="AF87" s="205">
        <v>36</v>
      </c>
      <c r="AG87" s="209"/>
      <c r="AH87" s="116"/>
      <c r="AI87" s="117"/>
      <c r="AJ87" s="118" t="s">
        <v>104</v>
      </c>
      <c r="AK87" s="114"/>
      <c r="AL87" s="119"/>
      <c r="AM87" s="114">
        <v>18</v>
      </c>
      <c r="AN87" s="119">
        <v>18</v>
      </c>
      <c r="AO87" s="114"/>
      <c r="AP87" s="119"/>
      <c r="AQ87" s="114"/>
      <c r="AR87" s="209"/>
      <c r="AS87" s="224"/>
      <c r="AT87" s="224"/>
    </row>
    <row r="88" spans="1:46" s="27" customFormat="1" ht="19.5" customHeight="1" x14ac:dyDescent="0.2">
      <c r="A88" s="129"/>
      <c r="B88" s="138" t="s">
        <v>173</v>
      </c>
      <c r="C88" s="185"/>
      <c r="D88" s="186"/>
      <c r="E88" s="186"/>
      <c r="F88" s="186"/>
      <c r="G88" s="186"/>
      <c r="H88" s="186"/>
      <c r="I88" s="186"/>
      <c r="J88" s="187"/>
      <c r="K88" s="185"/>
      <c r="L88" s="186"/>
      <c r="M88" s="186"/>
      <c r="N88" s="186"/>
      <c r="O88" s="186"/>
      <c r="P88" s="186"/>
      <c r="Q88" s="186"/>
      <c r="R88" s="187"/>
      <c r="S88" s="185"/>
      <c r="T88" s="186"/>
      <c r="U88" s="186"/>
      <c r="V88" s="186"/>
      <c r="W88" s="186"/>
      <c r="X88" s="186"/>
      <c r="Y88" s="186"/>
      <c r="Z88" s="187"/>
      <c r="AA88" s="60"/>
      <c r="AB88" s="41"/>
      <c r="AC88" s="38"/>
      <c r="AD88" s="38"/>
      <c r="AE88" s="210"/>
      <c r="AF88" s="233"/>
      <c r="AG88" s="210"/>
      <c r="AH88" s="39"/>
      <c r="AI88" s="40"/>
      <c r="AJ88" s="53"/>
      <c r="AK88" s="69">
        <f t="shared" ref="AK88:AR88" si="34">AK26+AK35+AK46+AK65+AK73+AK82+AK85</f>
        <v>36</v>
      </c>
      <c r="AL88" s="68">
        <f t="shared" si="34"/>
        <v>36</v>
      </c>
      <c r="AM88" s="69">
        <f t="shared" si="34"/>
        <v>36</v>
      </c>
      <c r="AN88" s="146">
        <f t="shared" si="34"/>
        <v>36</v>
      </c>
      <c r="AO88" s="147">
        <f t="shared" si="34"/>
        <v>36</v>
      </c>
      <c r="AP88" s="146">
        <f t="shared" si="34"/>
        <v>36</v>
      </c>
      <c r="AQ88" s="147">
        <f t="shared" si="34"/>
        <v>36</v>
      </c>
      <c r="AR88" s="146">
        <f t="shared" si="34"/>
        <v>36</v>
      </c>
      <c r="AS88" s="222"/>
      <c r="AT88" s="221"/>
    </row>
    <row r="89" spans="1:46" s="27" customFormat="1" ht="22.5" customHeight="1" x14ac:dyDescent="0.2">
      <c r="A89" s="129"/>
      <c r="B89" s="138" t="s">
        <v>172</v>
      </c>
      <c r="C89" s="185"/>
      <c r="D89" s="186"/>
      <c r="E89" s="186"/>
      <c r="F89" s="186"/>
      <c r="G89" s="186"/>
      <c r="H89" s="186"/>
      <c r="I89" s="186"/>
      <c r="J89" s="187"/>
      <c r="K89" s="185"/>
      <c r="L89" s="186"/>
      <c r="M89" s="186"/>
      <c r="N89" s="186"/>
      <c r="O89" s="186"/>
      <c r="P89" s="186"/>
      <c r="Q89" s="186"/>
      <c r="R89" s="187"/>
      <c r="S89" s="185"/>
      <c r="T89" s="186"/>
      <c r="U89" s="186"/>
      <c r="V89" s="186"/>
      <c r="W89" s="186"/>
      <c r="X89" s="186"/>
      <c r="Y89" s="186"/>
      <c r="Z89" s="187"/>
      <c r="AA89" s="60"/>
      <c r="AB89" s="41"/>
      <c r="AC89" s="38"/>
      <c r="AD89" s="38"/>
      <c r="AE89" s="210"/>
      <c r="AF89" s="233"/>
      <c r="AG89" s="210"/>
      <c r="AH89" s="39"/>
      <c r="AI89" s="40"/>
      <c r="AJ89" s="53"/>
      <c r="AK89" s="69">
        <f>AK88+AK88/2</f>
        <v>54</v>
      </c>
      <c r="AL89" s="68">
        <f t="shared" ref="AL89:AR89" si="35">AL88+AL88/2</f>
        <v>54</v>
      </c>
      <c r="AM89" s="69">
        <f t="shared" si="35"/>
        <v>54</v>
      </c>
      <c r="AN89" s="68">
        <f t="shared" si="35"/>
        <v>54</v>
      </c>
      <c r="AO89" s="69">
        <f t="shared" si="35"/>
        <v>54</v>
      </c>
      <c r="AP89" s="68">
        <f t="shared" si="35"/>
        <v>54</v>
      </c>
      <c r="AQ89" s="69">
        <f t="shared" si="35"/>
        <v>54</v>
      </c>
      <c r="AR89" s="146">
        <f t="shared" si="35"/>
        <v>54</v>
      </c>
      <c r="AS89" s="222"/>
      <c r="AT89" s="221"/>
    </row>
    <row r="90" spans="1:46" s="27" customFormat="1" ht="23.25" customHeight="1" x14ac:dyDescent="0.2">
      <c r="A90" s="126"/>
      <c r="B90" s="98" t="s">
        <v>96</v>
      </c>
      <c r="C90" s="150"/>
      <c r="D90" s="151"/>
      <c r="E90" s="151"/>
      <c r="F90" s="151"/>
      <c r="G90" s="151"/>
      <c r="H90" s="151"/>
      <c r="I90" s="151"/>
      <c r="J90" s="152"/>
      <c r="K90" s="150"/>
      <c r="L90" s="151"/>
      <c r="M90" s="151"/>
      <c r="N90" s="151"/>
      <c r="O90" s="151"/>
      <c r="P90" s="151"/>
      <c r="Q90" s="151"/>
      <c r="R90" s="152"/>
      <c r="S90" s="150"/>
      <c r="T90" s="151"/>
      <c r="U90" s="151"/>
      <c r="V90" s="151"/>
      <c r="W90" s="151"/>
      <c r="X90" s="151"/>
      <c r="Y90" s="151"/>
      <c r="Z90" s="152"/>
      <c r="AA90" s="59"/>
      <c r="AB90" s="37">
        <f>SUM(AB27,AB66,AB83)</f>
        <v>5616</v>
      </c>
      <c r="AC90" s="37">
        <f>SUM(AC27,AC66,AC83)</f>
        <v>1872</v>
      </c>
      <c r="AD90" s="37">
        <f>AD27+AD66+AD83</f>
        <v>3744</v>
      </c>
      <c r="AE90" s="203"/>
      <c r="AF90" s="229"/>
      <c r="AG90" s="203"/>
      <c r="AH90" s="34"/>
      <c r="AI90" s="35"/>
      <c r="AJ90" s="52"/>
      <c r="AK90" s="37"/>
      <c r="AL90" s="36"/>
      <c r="AM90" s="37"/>
      <c r="AN90" s="36"/>
      <c r="AO90" s="37"/>
      <c r="AP90" s="36"/>
      <c r="AQ90" s="37"/>
      <c r="AR90" s="204"/>
      <c r="AS90" s="222"/>
      <c r="AT90" s="221"/>
    </row>
    <row r="91" spans="1:46" s="27" customFormat="1" ht="48.75" customHeight="1" x14ac:dyDescent="0.2">
      <c r="A91" s="126"/>
      <c r="B91" s="99" t="s">
        <v>163</v>
      </c>
      <c r="C91" s="150"/>
      <c r="D91" s="151"/>
      <c r="E91" s="151"/>
      <c r="F91" s="151"/>
      <c r="G91" s="151"/>
      <c r="H91" s="151"/>
      <c r="I91" s="151"/>
      <c r="J91" s="152"/>
      <c r="K91" s="150"/>
      <c r="L91" s="151"/>
      <c r="M91" s="151"/>
      <c r="N91" s="151"/>
      <c r="O91" s="151"/>
      <c r="P91" s="188"/>
      <c r="Q91" s="151"/>
      <c r="R91" s="152"/>
      <c r="S91" s="150"/>
      <c r="T91" s="151"/>
      <c r="U91" s="151"/>
      <c r="V91" s="151"/>
      <c r="W91" s="151"/>
      <c r="X91" s="151"/>
      <c r="Y91" s="151"/>
      <c r="Z91" s="152"/>
      <c r="AA91" s="59"/>
      <c r="AB91" s="37">
        <f>SUM(AB9,AB90)</f>
        <v>7722</v>
      </c>
      <c r="AC91" s="37">
        <f>SUM(AC9,AC90)</f>
        <v>2574</v>
      </c>
      <c r="AD91" s="37">
        <f>SUM(AD9,AD90)</f>
        <v>5148</v>
      </c>
      <c r="AE91" s="203"/>
      <c r="AF91" s="229"/>
      <c r="AG91" s="203"/>
      <c r="AH91" s="34"/>
      <c r="AI91" s="35"/>
      <c r="AJ91" s="52"/>
      <c r="AK91" s="37"/>
      <c r="AL91" s="36"/>
      <c r="AM91" s="37"/>
      <c r="AN91" s="36"/>
      <c r="AO91" s="37"/>
      <c r="AP91" s="36"/>
      <c r="AQ91" s="37"/>
      <c r="AR91" s="204"/>
      <c r="AS91" s="222"/>
      <c r="AT91" s="221"/>
    </row>
    <row r="92" spans="1:46" s="27" customFormat="1" ht="36.75" customHeight="1" x14ac:dyDescent="0.2">
      <c r="A92" s="126"/>
      <c r="B92" s="99" t="s">
        <v>175</v>
      </c>
      <c r="C92" s="175"/>
      <c r="D92" s="176"/>
      <c r="E92" s="176"/>
      <c r="F92" s="176"/>
      <c r="G92" s="176"/>
      <c r="H92" s="176"/>
      <c r="I92" s="176"/>
      <c r="J92" s="177"/>
      <c r="K92" s="175"/>
      <c r="L92" s="176"/>
      <c r="M92" s="176"/>
      <c r="N92" s="176"/>
      <c r="O92" s="189"/>
      <c r="P92" s="190"/>
      <c r="Q92" s="175"/>
      <c r="R92" s="177"/>
      <c r="S92" s="175"/>
      <c r="T92" s="176"/>
      <c r="U92" s="176"/>
      <c r="V92" s="176"/>
      <c r="W92" s="176"/>
      <c r="X92" s="176"/>
      <c r="Y92" s="176"/>
      <c r="Z92" s="177"/>
      <c r="AA92" s="59"/>
      <c r="AB92" s="143">
        <f>SUM(AB9,AB27)</f>
        <v>6696</v>
      </c>
      <c r="AC92" s="143">
        <f>SUM(AC9,AC27)</f>
        <v>2232</v>
      </c>
      <c r="AD92" s="143">
        <f>SUM(AD9,AD27)</f>
        <v>4464</v>
      </c>
      <c r="AE92" s="211"/>
      <c r="AF92" s="234"/>
      <c r="AG92" s="211"/>
      <c r="AH92" s="34"/>
      <c r="AI92" s="35"/>
      <c r="AJ92" s="52"/>
      <c r="AK92" s="37"/>
      <c r="AL92" s="36"/>
      <c r="AM92" s="37"/>
      <c r="AN92" s="36"/>
      <c r="AO92" s="37"/>
      <c r="AP92" s="36"/>
      <c r="AQ92" s="37"/>
      <c r="AR92" s="204"/>
      <c r="AS92" s="222"/>
      <c r="AT92" s="222"/>
    </row>
    <row r="93" spans="1:46" s="27" customFormat="1" ht="12.75" customHeight="1" x14ac:dyDescent="0.2">
      <c r="A93" s="121" t="s">
        <v>95</v>
      </c>
      <c r="B93" s="122" t="s">
        <v>70</v>
      </c>
      <c r="C93" s="172"/>
      <c r="D93" s="173"/>
      <c r="E93" s="173"/>
      <c r="F93" s="173"/>
      <c r="G93" s="173"/>
      <c r="H93" s="173"/>
      <c r="I93" s="173"/>
      <c r="J93" s="174"/>
      <c r="K93" s="172"/>
      <c r="L93" s="173"/>
      <c r="M93" s="173"/>
      <c r="N93" s="173"/>
      <c r="O93" s="173"/>
      <c r="P93" s="191"/>
      <c r="Q93" s="173"/>
      <c r="R93" s="174"/>
      <c r="S93" s="172"/>
      <c r="T93" s="173"/>
      <c r="U93" s="173"/>
      <c r="V93" s="173"/>
      <c r="W93" s="173"/>
      <c r="X93" s="173"/>
      <c r="Y93" s="173"/>
      <c r="Z93" s="174"/>
      <c r="AA93" s="58"/>
      <c r="AB93" s="45" t="str">
        <f>CONCATENATE(SUM(AB94:AB95)," нед")</f>
        <v>19 нед</v>
      </c>
      <c r="AC93" s="45">
        <f t="shared" ref="AC93:AD93" si="36">SUM(AC94:AC95)</f>
        <v>0</v>
      </c>
      <c r="AD93" s="45">
        <f t="shared" si="36"/>
        <v>684</v>
      </c>
      <c r="AE93" s="207"/>
      <c r="AF93" s="232"/>
      <c r="AG93" s="207"/>
      <c r="AH93" s="23"/>
      <c r="AI93" s="24"/>
      <c r="AJ93" s="51"/>
      <c r="AK93" s="26"/>
      <c r="AL93" s="25"/>
      <c r="AM93" s="26"/>
      <c r="AN93" s="25"/>
      <c r="AO93" s="26"/>
      <c r="AP93" s="25"/>
      <c r="AQ93" s="26"/>
      <c r="AR93" s="218"/>
      <c r="AS93" s="222"/>
      <c r="AT93" s="222"/>
    </row>
    <row r="94" spans="1:46" s="70" customFormat="1" ht="11.25" customHeight="1" x14ac:dyDescent="0.2">
      <c r="A94" s="128"/>
      <c r="B94" s="135" t="s">
        <v>164</v>
      </c>
      <c r="C94" s="170"/>
      <c r="D94" s="163"/>
      <c r="E94" s="163"/>
      <c r="F94" s="163"/>
      <c r="G94" s="163"/>
      <c r="H94" s="163"/>
      <c r="I94" s="163"/>
      <c r="J94" s="171"/>
      <c r="K94" s="170"/>
      <c r="L94" s="163"/>
      <c r="M94" s="163"/>
      <c r="N94" s="163"/>
      <c r="O94" s="163"/>
      <c r="P94" s="163"/>
      <c r="Q94" s="163"/>
      <c r="R94" s="171"/>
      <c r="S94" s="170"/>
      <c r="T94" s="163"/>
      <c r="U94" s="163"/>
      <c r="V94" s="163"/>
      <c r="W94" s="163"/>
      <c r="X94" s="163"/>
      <c r="Y94" s="163"/>
      <c r="Z94" s="171"/>
      <c r="AA94" s="57"/>
      <c r="AB94" s="18">
        <f>(AD94)/36</f>
        <v>19</v>
      </c>
      <c r="AC94" s="283"/>
      <c r="AD94" s="283">
        <f t="shared" ref="AD94:AD95" si="37">SUM(AK94:AR94)</f>
        <v>684</v>
      </c>
      <c r="AE94" s="285" t="s">
        <v>187</v>
      </c>
      <c r="AF94" s="217">
        <v>36</v>
      </c>
      <c r="AG94" s="217"/>
      <c r="AH94" s="13"/>
      <c r="AI94" s="14" t="s">
        <v>93</v>
      </c>
      <c r="AJ94" s="50" t="s">
        <v>104</v>
      </c>
      <c r="AK94" s="18">
        <v>32</v>
      </c>
      <c r="AL94" s="144">
        <v>40</v>
      </c>
      <c r="AM94" s="145">
        <v>16</v>
      </c>
      <c r="AN94" s="144">
        <v>40</v>
      </c>
      <c r="AO94" s="145">
        <v>80</v>
      </c>
      <c r="AP94" s="144">
        <v>176</v>
      </c>
      <c r="AQ94" s="145">
        <v>128</v>
      </c>
      <c r="AR94" s="144">
        <v>172</v>
      </c>
      <c r="AS94" s="221"/>
      <c r="AT94" s="221"/>
    </row>
    <row r="95" spans="1:46" s="6" customFormat="1" ht="12" customHeight="1" x14ac:dyDescent="0.2">
      <c r="A95" s="123"/>
      <c r="B95" s="124" t="s">
        <v>165</v>
      </c>
      <c r="C95" s="170"/>
      <c r="D95" s="163"/>
      <c r="E95" s="163"/>
      <c r="F95" s="163"/>
      <c r="G95" s="163"/>
      <c r="H95" s="163"/>
      <c r="I95" s="163"/>
      <c r="J95" s="171"/>
      <c r="K95" s="170"/>
      <c r="L95" s="163"/>
      <c r="M95" s="163"/>
      <c r="N95" s="163"/>
      <c r="O95" s="163"/>
      <c r="P95" s="163"/>
      <c r="Q95" s="163"/>
      <c r="R95" s="171"/>
      <c r="S95" s="170"/>
      <c r="T95" s="163"/>
      <c r="U95" s="163"/>
      <c r="V95" s="163"/>
      <c r="W95" s="163"/>
      <c r="X95" s="163"/>
      <c r="Y95" s="163"/>
      <c r="Z95" s="171"/>
      <c r="AA95" s="57"/>
      <c r="AB95" s="44">
        <f>(AD95)/36</f>
        <v>0</v>
      </c>
      <c r="AC95" s="15"/>
      <c r="AD95" s="15">
        <f t="shared" si="37"/>
        <v>0</v>
      </c>
      <c r="AE95" s="205"/>
      <c r="AF95" s="205"/>
      <c r="AG95" s="205"/>
      <c r="AH95" s="13"/>
      <c r="AI95" s="14"/>
      <c r="AJ95" s="50"/>
      <c r="AK95" s="18"/>
      <c r="AL95" s="20"/>
      <c r="AM95" s="18"/>
      <c r="AN95" s="20"/>
      <c r="AO95" s="18"/>
      <c r="AP95" s="20"/>
      <c r="AQ95" s="18"/>
      <c r="AR95" s="217"/>
      <c r="AS95" s="2"/>
      <c r="AT95" s="2"/>
    </row>
    <row r="96" spans="1:46" s="27" customFormat="1" ht="22.5" customHeight="1" x14ac:dyDescent="0.2">
      <c r="A96" s="121" t="s">
        <v>76</v>
      </c>
      <c r="B96" s="122" t="s">
        <v>101</v>
      </c>
      <c r="C96" s="172"/>
      <c r="D96" s="173"/>
      <c r="E96" s="173"/>
      <c r="F96" s="173"/>
      <c r="G96" s="173"/>
      <c r="H96" s="173"/>
      <c r="I96" s="173"/>
      <c r="J96" s="174"/>
      <c r="K96" s="172"/>
      <c r="L96" s="173"/>
      <c r="M96" s="173"/>
      <c r="N96" s="173"/>
      <c r="O96" s="173"/>
      <c r="P96" s="173"/>
      <c r="Q96" s="173"/>
      <c r="R96" s="174"/>
      <c r="S96" s="172"/>
      <c r="T96" s="173"/>
      <c r="U96" s="173"/>
      <c r="V96" s="173"/>
      <c r="W96" s="173"/>
      <c r="X96" s="173"/>
      <c r="Y96" s="173"/>
      <c r="Z96" s="174"/>
      <c r="AA96" s="58"/>
      <c r="AB96" s="45" t="s">
        <v>222</v>
      </c>
      <c r="AC96" s="45">
        <f>SUM(AC97:AC97)</f>
        <v>0</v>
      </c>
      <c r="AD96" s="45">
        <v>180</v>
      </c>
      <c r="AE96" s="207"/>
      <c r="AF96" s="207"/>
      <c r="AG96" s="207"/>
      <c r="AH96" s="23"/>
      <c r="AI96" s="24"/>
      <c r="AJ96" s="51"/>
      <c r="AK96" s="26"/>
      <c r="AL96" s="25"/>
      <c r="AM96" s="26"/>
      <c r="AN96" s="25"/>
      <c r="AO96" s="26"/>
      <c r="AP96" s="25"/>
      <c r="AQ96" s="26"/>
      <c r="AR96" s="218"/>
      <c r="AS96" s="222"/>
      <c r="AT96" s="222"/>
    </row>
    <row r="97" spans="1:46" s="6" customFormat="1" ht="11.25" customHeight="1" x14ac:dyDescent="0.2">
      <c r="A97" s="123"/>
      <c r="B97" s="124" t="s">
        <v>220</v>
      </c>
      <c r="C97" s="170"/>
      <c r="D97" s="163"/>
      <c r="E97" s="163"/>
      <c r="F97" s="163"/>
      <c r="G97" s="163"/>
      <c r="H97" s="163"/>
      <c r="I97" s="163"/>
      <c r="J97" s="171"/>
      <c r="K97" s="170"/>
      <c r="L97" s="163"/>
      <c r="M97" s="163"/>
      <c r="N97" s="163"/>
      <c r="O97" s="163"/>
      <c r="P97" s="163"/>
      <c r="Q97" s="163"/>
      <c r="R97" s="171"/>
      <c r="S97" s="170"/>
      <c r="T97" s="163"/>
      <c r="U97" s="163"/>
      <c r="V97" s="163"/>
      <c r="W97" s="163"/>
      <c r="X97" s="163"/>
      <c r="Y97" s="163"/>
      <c r="Z97" s="171"/>
      <c r="AA97" s="57"/>
      <c r="AB97" s="15">
        <f>(AD97)/36</f>
        <v>4</v>
      </c>
      <c r="AC97" s="15"/>
      <c r="AD97" s="15">
        <f t="shared" ref="AD97" si="38">SUM(AK97:AR97)</f>
        <v>144</v>
      </c>
      <c r="AE97" s="205"/>
      <c r="AF97" s="205">
        <v>144</v>
      </c>
      <c r="AG97" s="205"/>
      <c r="AH97" s="13"/>
      <c r="AI97" s="14" t="s">
        <v>93</v>
      </c>
      <c r="AJ97" s="50" t="s">
        <v>104</v>
      </c>
      <c r="AK97" s="18">
        <v>18</v>
      </c>
      <c r="AL97" s="144">
        <v>18</v>
      </c>
      <c r="AM97" s="145">
        <v>18</v>
      </c>
      <c r="AN97" s="144">
        <v>18</v>
      </c>
      <c r="AO97" s="145">
        <v>18</v>
      </c>
      <c r="AP97" s="144">
        <v>18</v>
      </c>
      <c r="AQ97" s="145">
        <v>18</v>
      </c>
      <c r="AR97" s="144">
        <v>18</v>
      </c>
      <c r="AS97" s="2"/>
      <c r="AT97" s="2"/>
    </row>
    <row r="98" spans="1:46" s="6" customFormat="1" ht="11.25" customHeight="1" x14ac:dyDescent="0.2">
      <c r="A98" s="123"/>
      <c r="B98" s="124" t="s">
        <v>221</v>
      </c>
      <c r="C98" s="170"/>
      <c r="D98" s="163"/>
      <c r="E98" s="163"/>
      <c r="F98" s="163"/>
      <c r="G98" s="163"/>
      <c r="H98" s="163"/>
      <c r="I98" s="163"/>
      <c r="J98" s="171"/>
      <c r="K98" s="170"/>
      <c r="L98" s="163"/>
      <c r="M98" s="163"/>
      <c r="N98" s="163"/>
      <c r="O98" s="163"/>
      <c r="P98" s="163"/>
      <c r="Q98" s="163"/>
      <c r="R98" s="171"/>
      <c r="S98" s="170"/>
      <c r="T98" s="163"/>
      <c r="U98" s="163"/>
      <c r="V98" s="163"/>
      <c r="W98" s="163"/>
      <c r="X98" s="163"/>
      <c r="Y98" s="163"/>
      <c r="Z98" s="171"/>
      <c r="AA98" s="57"/>
      <c r="AB98" s="44">
        <f>(AD98)/36</f>
        <v>1</v>
      </c>
      <c r="AC98" s="15"/>
      <c r="AD98" s="15">
        <f t="shared" ref="AD98" si="39">SUM(AK98:AR98)</f>
        <v>36</v>
      </c>
      <c r="AE98" s="205"/>
      <c r="AF98" s="205">
        <v>36</v>
      </c>
      <c r="AG98" s="205"/>
      <c r="AH98" s="13"/>
      <c r="AI98" s="14"/>
      <c r="AJ98" s="50" t="s">
        <v>104</v>
      </c>
      <c r="AK98" s="18"/>
      <c r="AL98" s="20"/>
      <c r="AM98" s="18">
        <v>18</v>
      </c>
      <c r="AN98" s="20">
        <v>18</v>
      </c>
      <c r="AO98" s="18"/>
      <c r="AP98" s="20"/>
      <c r="AQ98" s="18"/>
      <c r="AR98" s="217"/>
      <c r="AS98" s="2"/>
      <c r="AT98" s="2"/>
    </row>
    <row r="99" spans="1:46" s="27" customFormat="1" ht="24" customHeight="1" x14ac:dyDescent="0.2">
      <c r="A99" s="121" t="s">
        <v>83</v>
      </c>
      <c r="B99" s="122" t="s">
        <v>98</v>
      </c>
      <c r="C99" s="192"/>
      <c r="D99" s="193"/>
      <c r="E99" s="193"/>
      <c r="F99" s="193"/>
      <c r="G99" s="193"/>
      <c r="H99" s="193"/>
      <c r="I99" s="193"/>
      <c r="J99" s="194"/>
      <c r="K99" s="192"/>
      <c r="L99" s="193"/>
      <c r="M99" s="193"/>
      <c r="N99" s="193"/>
      <c r="O99" s="193"/>
      <c r="P99" s="193"/>
      <c r="Q99" s="193"/>
      <c r="R99" s="194">
        <v>8</v>
      </c>
      <c r="S99" s="192"/>
      <c r="T99" s="193"/>
      <c r="U99" s="193"/>
      <c r="V99" s="193"/>
      <c r="W99" s="193"/>
      <c r="X99" s="193"/>
      <c r="Y99" s="193"/>
      <c r="Z99" s="194"/>
      <c r="AA99" s="58"/>
      <c r="AB99" s="45" t="s">
        <v>82</v>
      </c>
      <c r="AC99" s="28"/>
      <c r="AD99" s="28">
        <f t="shared" ref="AD99" si="40">SUM(AK99:AR99)</f>
        <v>36</v>
      </c>
      <c r="AE99" s="238" t="s">
        <v>187</v>
      </c>
      <c r="AF99" s="212">
        <v>1</v>
      </c>
      <c r="AG99" s="212"/>
      <c r="AH99" s="23"/>
      <c r="AI99" s="14" t="s">
        <v>93</v>
      </c>
      <c r="AJ99" s="50" t="s">
        <v>104</v>
      </c>
      <c r="AK99" s="18"/>
      <c r="AL99" s="20"/>
      <c r="AM99" s="18"/>
      <c r="AN99" s="20"/>
      <c r="AO99" s="18"/>
      <c r="AP99" s="20"/>
      <c r="AQ99" s="18">
        <v>18</v>
      </c>
      <c r="AR99" s="217">
        <v>18</v>
      </c>
      <c r="AS99" s="222"/>
      <c r="AT99" s="221"/>
    </row>
    <row r="100" spans="1:46" s="27" customFormat="1" ht="24" customHeight="1" x14ac:dyDescent="0.2">
      <c r="A100" s="121" t="s">
        <v>85</v>
      </c>
      <c r="B100" s="122" t="s">
        <v>102</v>
      </c>
      <c r="C100" s="192"/>
      <c r="D100" s="193"/>
      <c r="E100" s="193"/>
      <c r="F100" s="193"/>
      <c r="G100" s="193"/>
      <c r="H100" s="193"/>
      <c r="I100" s="193"/>
      <c r="J100" s="194"/>
      <c r="K100" s="192"/>
      <c r="L100" s="193"/>
      <c r="M100" s="193"/>
      <c r="N100" s="193"/>
      <c r="O100" s="193"/>
      <c r="P100" s="193"/>
      <c r="Q100" s="193"/>
      <c r="R100" s="194"/>
      <c r="S100" s="192"/>
      <c r="T100" s="193"/>
      <c r="U100" s="193"/>
      <c r="V100" s="193"/>
      <c r="W100" s="193"/>
      <c r="X100" s="193"/>
      <c r="Y100" s="193"/>
      <c r="Z100" s="194"/>
      <c r="AA100" s="58"/>
      <c r="AB100" s="45" t="s">
        <v>79</v>
      </c>
      <c r="AC100" s="28">
        <f t="shared" si="30"/>
        <v>0</v>
      </c>
      <c r="AD100" s="28">
        <f t="shared" si="31"/>
        <v>0</v>
      </c>
      <c r="AE100" s="212"/>
      <c r="AF100" s="212"/>
      <c r="AG100" s="212"/>
      <c r="AH100" s="23"/>
      <c r="AI100" s="24"/>
      <c r="AJ100" s="51"/>
      <c r="AK100" s="26"/>
      <c r="AL100" s="25"/>
      <c r="AM100" s="26"/>
      <c r="AN100" s="25"/>
      <c r="AO100" s="26"/>
      <c r="AP100" s="25"/>
      <c r="AQ100" s="26"/>
      <c r="AR100" s="218"/>
      <c r="AS100" s="222"/>
      <c r="AT100" s="221"/>
    </row>
    <row r="101" spans="1:46" ht="24" customHeight="1" x14ac:dyDescent="0.2">
      <c r="A101" s="123" t="s">
        <v>86</v>
      </c>
      <c r="B101" s="124" t="s">
        <v>87</v>
      </c>
      <c r="C101" s="195"/>
      <c r="D101" s="196"/>
      <c r="E101" s="196"/>
      <c r="F101" s="196"/>
      <c r="G101" s="196"/>
      <c r="H101" s="196"/>
      <c r="I101" s="196"/>
      <c r="J101" s="197"/>
      <c r="K101" s="195"/>
      <c r="L101" s="196"/>
      <c r="M101" s="196"/>
      <c r="N101" s="196"/>
      <c r="O101" s="196"/>
      <c r="P101" s="196"/>
      <c r="Q101" s="196"/>
      <c r="R101" s="197"/>
      <c r="S101" s="195"/>
      <c r="T101" s="196"/>
      <c r="U101" s="196"/>
      <c r="V101" s="196"/>
      <c r="W101" s="196"/>
      <c r="X101" s="196"/>
      <c r="Y101" s="196"/>
      <c r="Z101" s="197"/>
      <c r="AA101" s="57"/>
      <c r="AB101" s="44" t="s">
        <v>82</v>
      </c>
      <c r="AC101" s="15">
        <f t="shared" si="30"/>
        <v>0</v>
      </c>
      <c r="AD101" s="15">
        <f t="shared" si="31"/>
        <v>0</v>
      </c>
      <c r="AE101" s="237" t="s">
        <v>187</v>
      </c>
      <c r="AF101" s="205">
        <v>1</v>
      </c>
      <c r="AG101" s="205"/>
      <c r="AH101" s="13"/>
      <c r="AI101" s="14"/>
      <c r="AJ101" s="50"/>
      <c r="AK101" s="18"/>
      <c r="AL101" s="20"/>
      <c r="AM101" s="18"/>
      <c r="AN101" s="20"/>
      <c r="AO101" s="18"/>
      <c r="AP101" s="20"/>
      <c r="AQ101" s="18"/>
      <c r="AR101" s="217"/>
      <c r="AS101" s="2"/>
      <c r="AT101" s="221"/>
    </row>
    <row r="102" spans="1:46" ht="38.25" x14ac:dyDescent="0.2">
      <c r="A102" s="123" t="s">
        <v>88</v>
      </c>
      <c r="B102" s="124" t="s">
        <v>166</v>
      </c>
      <c r="C102" s="195"/>
      <c r="D102" s="196"/>
      <c r="E102" s="196"/>
      <c r="F102" s="196"/>
      <c r="G102" s="196"/>
      <c r="H102" s="196"/>
      <c r="I102" s="196"/>
      <c r="J102" s="197"/>
      <c r="K102" s="195"/>
      <c r="L102" s="196"/>
      <c r="M102" s="196"/>
      <c r="N102" s="196"/>
      <c r="O102" s="196"/>
      <c r="P102" s="196"/>
      <c r="Q102" s="196"/>
      <c r="R102" s="197"/>
      <c r="S102" s="195"/>
      <c r="T102" s="196"/>
      <c r="U102" s="196"/>
      <c r="V102" s="196"/>
      <c r="W102" s="196"/>
      <c r="X102" s="196"/>
      <c r="Y102" s="196"/>
      <c r="Z102" s="197"/>
      <c r="AA102" s="57"/>
      <c r="AB102" s="44" t="s">
        <v>82</v>
      </c>
      <c r="AC102" s="15">
        <f t="shared" si="30"/>
        <v>0</v>
      </c>
      <c r="AD102" s="15">
        <f t="shared" si="31"/>
        <v>0</v>
      </c>
      <c r="AE102" s="237" t="s">
        <v>187</v>
      </c>
      <c r="AF102" s="205">
        <v>1</v>
      </c>
      <c r="AG102" s="205"/>
      <c r="AH102" s="13"/>
      <c r="AI102" s="14"/>
      <c r="AJ102" s="50"/>
      <c r="AK102" s="18"/>
      <c r="AL102" s="20"/>
      <c r="AM102" s="18"/>
      <c r="AN102" s="20"/>
      <c r="AO102" s="18"/>
      <c r="AP102" s="20"/>
      <c r="AQ102" s="18"/>
      <c r="AR102" s="217"/>
      <c r="AS102" s="2"/>
      <c r="AT102" s="221"/>
    </row>
    <row r="103" spans="1:46" ht="27" customHeight="1" x14ac:dyDescent="0.2">
      <c r="A103" s="123" t="s">
        <v>89</v>
      </c>
      <c r="B103" s="124" t="s">
        <v>90</v>
      </c>
      <c r="C103" s="195"/>
      <c r="D103" s="196"/>
      <c r="E103" s="196"/>
      <c r="F103" s="196"/>
      <c r="G103" s="196"/>
      <c r="H103" s="196"/>
      <c r="I103" s="196"/>
      <c r="J103" s="197"/>
      <c r="K103" s="195"/>
      <c r="L103" s="196"/>
      <c r="M103" s="196"/>
      <c r="N103" s="196"/>
      <c r="O103" s="196"/>
      <c r="P103" s="196"/>
      <c r="Q103" s="196"/>
      <c r="R103" s="197"/>
      <c r="S103" s="195"/>
      <c r="T103" s="196"/>
      <c r="U103" s="196"/>
      <c r="V103" s="196"/>
      <c r="W103" s="196"/>
      <c r="X103" s="196"/>
      <c r="Y103" s="196"/>
      <c r="Z103" s="197"/>
      <c r="AA103" s="57"/>
      <c r="AB103" s="44" t="s">
        <v>82</v>
      </c>
      <c r="AC103" s="15">
        <f t="shared" si="30"/>
        <v>0</v>
      </c>
      <c r="AD103" s="15">
        <f t="shared" si="31"/>
        <v>0</v>
      </c>
      <c r="AE103" s="237" t="s">
        <v>187</v>
      </c>
      <c r="AF103" s="205">
        <v>1</v>
      </c>
      <c r="AG103" s="205"/>
      <c r="AH103" s="13"/>
      <c r="AI103" s="14"/>
      <c r="AJ103" s="50"/>
      <c r="AK103" s="18"/>
      <c r="AL103" s="20"/>
      <c r="AM103" s="18"/>
      <c r="AN103" s="20"/>
      <c r="AO103" s="18"/>
      <c r="AP103" s="20"/>
      <c r="AQ103" s="18"/>
      <c r="AR103" s="217"/>
      <c r="AS103" s="2"/>
      <c r="AT103" s="221"/>
    </row>
    <row r="104" spans="1:46" x14ac:dyDescent="0.2">
      <c r="A104" s="123" t="s">
        <v>91</v>
      </c>
      <c r="B104" s="124" t="s">
        <v>92</v>
      </c>
      <c r="C104" s="198"/>
      <c r="D104" s="199"/>
      <c r="E104" s="199"/>
      <c r="F104" s="199"/>
      <c r="G104" s="199"/>
      <c r="H104" s="199"/>
      <c r="I104" s="199"/>
      <c r="J104" s="200"/>
      <c r="K104" s="201"/>
      <c r="L104" s="199"/>
      <c r="M104" s="199"/>
      <c r="N104" s="199"/>
      <c r="O104" s="199"/>
      <c r="P104" s="199"/>
      <c r="Q104" s="199"/>
      <c r="R104" s="200"/>
      <c r="S104" s="202"/>
      <c r="T104" s="199"/>
      <c r="U104" s="199"/>
      <c r="V104" s="199"/>
      <c r="W104" s="199"/>
      <c r="X104" s="199"/>
      <c r="Y104" s="199"/>
      <c r="Z104" s="200"/>
      <c r="AA104" s="57"/>
      <c r="AB104" s="44" t="s">
        <v>82</v>
      </c>
      <c r="AC104" s="15">
        <f t="shared" si="30"/>
        <v>0</v>
      </c>
      <c r="AD104" s="15">
        <f t="shared" si="31"/>
        <v>0</v>
      </c>
      <c r="AE104" s="237" t="s">
        <v>187</v>
      </c>
      <c r="AF104" s="205">
        <v>1</v>
      </c>
      <c r="AG104" s="205"/>
      <c r="AH104" s="13"/>
      <c r="AI104" s="14"/>
      <c r="AJ104" s="50"/>
      <c r="AK104" s="18"/>
      <c r="AL104" s="20"/>
      <c r="AM104" s="18"/>
      <c r="AN104" s="20"/>
      <c r="AO104" s="18"/>
      <c r="AP104" s="20"/>
      <c r="AQ104" s="18"/>
      <c r="AR104" s="217"/>
      <c r="AS104" s="2"/>
      <c r="AT104" s="221"/>
    </row>
    <row r="105" spans="1:46" ht="12.75" customHeight="1" x14ac:dyDescent="0.2">
      <c r="B105" s="136" t="s">
        <v>99</v>
      </c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319" t="s">
        <v>169</v>
      </c>
      <c r="AC105" s="319"/>
      <c r="AD105" s="319"/>
      <c r="AE105" s="319"/>
      <c r="AF105" s="319"/>
      <c r="AG105" s="319"/>
      <c r="AH105" s="319"/>
      <c r="AI105" s="319"/>
      <c r="AJ105" s="320"/>
      <c r="AK105" s="67">
        <f t="shared" ref="AK105:AR105" si="41">COUNTIF(C$9:C$84,C$7)</f>
        <v>1</v>
      </c>
      <c r="AL105" s="19">
        <f t="shared" si="41"/>
        <v>3</v>
      </c>
      <c r="AM105" s="75">
        <f t="shared" si="41"/>
        <v>2</v>
      </c>
      <c r="AN105" s="19">
        <f t="shared" si="41"/>
        <v>6</v>
      </c>
      <c r="AO105" s="75">
        <f t="shared" si="41"/>
        <v>2</v>
      </c>
      <c r="AP105" s="19">
        <f t="shared" si="41"/>
        <v>5</v>
      </c>
      <c r="AQ105" s="75">
        <f t="shared" si="41"/>
        <v>1</v>
      </c>
      <c r="AR105" s="220">
        <f t="shared" si="41"/>
        <v>5</v>
      </c>
      <c r="AS105" s="2"/>
      <c r="AT105" s="2"/>
    </row>
    <row r="106" spans="1:46" ht="26.25" customHeight="1" x14ac:dyDescent="0.2"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319" t="s">
        <v>170</v>
      </c>
      <c r="AC106" s="319"/>
      <c r="AD106" s="319"/>
      <c r="AE106" s="319"/>
      <c r="AF106" s="319"/>
      <c r="AG106" s="319"/>
      <c r="AH106" s="319"/>
      <c r="AI106" s="319"/>
      <c r="AJ106" s="320"/>
      <c r="AK106" s="67">
        <f t="shared" ref="AK106:AQ106" si="42">COUNTIF(K$9:K$84,K$7)</f>
        <v>2</v>
      </c>
      <c r="AL106" s="19">
        <f t="shared" si="42"/>
        <v>8</v>
      </c>
      <c r="AM106" s="75">
        <v>5</v>
      </c>
      <c r="AN106" s="19">
        <v>6</v>
      </c>
      <c r="AO106" s="75">
        <f t="shared" si="42"/>
        <v>5</v>
      </c>
      <c r="AP106" s="19">
        <f t="shared" si="42"/>
        <v>6</v>
      </c>
      <c r="AQ106" s="75">
        <f t="shared" si="42"/>
        <v>2</v>
      </c>
      <c r="AR106" s="220">
        <v>9</v>
      </c>
      <c r="AS106" s="2"/>
      <c r="AT106" s="2"/>
    </row>
    <row r="107" spans="1:46" ht="12.75" customHeight="1" x14ac:dyDescent="0.2">
      <c r="A107" s="318" t="s">
        <v>180</v>
      </c>
      <c r="B107" s="318"/>
      <c r="C107" s="318"/>
      <c r="D107" s="318"/>
      <c r="E107" s="318"/>
      <c r="F107" s="318"/>
      <c r="G107" s="318"/>
      <c r="H107" s="318"/>
      <c r="I107" s="318"/>
      <c r="J107" s="318"/>
      <c r="K107" s="318"/>
      <c r="L107" s="318"/>
      <c r="M107" s="318"/>
      <c r="N107" s="318"/>
      <c r="O107" s="318"/>
      <c r="P107" s="318"/>
      <c r="Q107" s="318"/>
      <c r="R107" s="318"/>
      <c r="S107" s="318"/>
      <c r="T107" s="318"/>
      <c r="U107" s="318"/>
      <c r="V107" s="318"/>
      <c r="W107" s="318"/>
      <c r="X107" s="318"/>
      <c r="Y107" s="318"/>
      <c r="Z107" s="318"/>
      <c r="AA107" s="318"/>
      <c r="AB107" s="319" t="s">
        <v>167</v>
      </c>
      <c r="AC107" s="319"/>
      <c r="AD107" s="319"/>
      <c r="AE107" s="319"/>
      <c r="AF107" s="319"/>
      <c r="AG107" s="319"/>
      <c r="AH107" s="319"/>
      <c r="AI107" s="319"/>
      <c r="AJ107" s="320"/>
      <c r="AK107" s="18"/>
      <c r="AL107" s="20"/>
      <c r="AM107" s="18"/>
      <c r="AN107" s="20"/>
      <c r="AO107" s="18"/>
      <c r="AP107" s="20"/>
      <c r="AQ107" s="18"/>
      <c r="AR107" s="144"/>
      <c r="AS107" s="2"/>
      <c r="AT107" s="2"/>
    </row>
    <row r="108" spans="1:46" ht="12.75" customHeight="1" x14ac:dyDescent="0.2">
      <c r="A108" s="318"/>
      <c r="B108" s="318"/>
      <c r="C108" s="318"/>
      <c r="D108" s="318"/>
      <c r="E108" s="318"/>
      <c r="F108" s="318"/>
      <c r="G108" s="318"/>
      <c r="H108" s="318"/>
      <c r="I108" s="318"/>
      <c r="J108" s="318"/>
      <c r="K108" s="318"/>
      <c r="L108" s="318"/>
      <c r="M108" s="318"/>
      <c r="N108" s="318"/>
      <c r="O108" s="318"/>
      <c r="P108" s="318"/>
      <c r="Q108" s="318"/>
      <c r="R108" s="318"/>
      <c r="S108" s="318"/>
      <c r="T108" s="318"/>
      <c r="U108" s="318"/>
      <c r="V108" s="318"/>
      <c r="W108" s="318"/>
      <c r="X108" s="318"/>
      <c r="Y108" s="318"/>
      <c r="Z108" s="318"/>
      <c r="AA108" s="318"/>
      <c r="AB108" s="318"/>
      <c r="AC108" s="318"/>
      <c r="AD108" s="137"/>
      <c r="AE108" s="137"/>
      <c r="AF108" s="235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225"/>
      <c r="AT108" s="225"/>
    </row>
    <row r="109" spans="1:46" ht="12.75" customHeight="1" x14ac:dyDescent="0.2">
      <c r="A109" s="318"/>
      <c r="B109" s="318"/>
      <c r="C109" s="318"/>
      <c r="D109" s="318"/>
      <c r="E109" s="318"/>
      <c r="F109" s="318"/>
      <c r="G109" s="318"/>
      <c r="H109" s="318"/>
      <c r="I109" s="318"/>
      <c r="J109" s="318"/>
      <c r="K109" s="318"/>
      <c r="L109" s="318"/>
      <c r="M109" s="318"/>
      <c r="N109" s="318"/>
      <c r="O109" s="318"/>
      <c r="P109" s="318"/>
      <c r="Q109" s="318"/>
      <c r="R109" s="318"/>
      <c r="S109" s="318"/>
      <c r="T109" s="318"/>
      <c r="U109" s="318"/>
      <c r="V109" s="318"/>
      <c r="W109" s="318"/>
      <c r="X109" s="318"/>
      <c r="Y109" s="318"/>
      <c r="Z109" s="318"/>
      <c r="AA109" s="318"/>
      <c r="AB109" s="318"/>
      <c r="AC109" s="318"/>
      <c r="AD109" s="4"/>
      <c r="AE109" s="4"/>
      <c r="AF109" s="235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225"/>
      <c r="AT109" s="225"/>
    </row>
    <row r="110" spans="1:46" x14ac:dyDescent="0.2"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235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</row>
    <row r="111" spans="1:46" x14ac:dyDescent="0.2"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235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</row>
    <row r="112" spans="1:46" x14ac:dyDescent="0.2"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235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</row>
    <row r="113" spans="3:44" x14ac:dyDescent="0.2"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235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</row>
    <row r="114" spans="3:44" x14ac:dyDescent="0.2"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235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</row>
    <row r="115" spans="3:44" x14ac:dyDescent="0.2"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235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</row>
    <row r="116" spans="3:44" x14ac:dyDescent="0.2"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235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</row>
    <row r="117" spans="3:44" x14ac:dyDescent="0.2"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235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</row>
    <row r="118" spans="3:44" x14ac:dyDescent="0.2"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235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</row>
    <row r="119" spans="3:44" x14ac:dyDescent="0.2"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235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</row>
    <row r="120" spans="3:44" x14ac:dyDescent="0.2"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235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</row>
    <row r="121" spans="3:44" x14ac:dyDescent="0.2"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235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</row>
    <row r="122" spans="3:44" x14ac:dyDescent="0.2"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235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</row>
    <row r="123" spans="3:44" x14ac:dyDescent="0.2"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235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</row>
    <row r="124" spans="3:44" x14ac:dyDescent="0.2"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235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</row>
    <row r="125" spans="3:44" x14ac:dyDescent="0.2"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235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</row>
    <row r="126" spans="3:44" x14ac:dyDescent="0.2"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235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</row>
    <row r="127" spans="3:44" x14ac:dyDescent="0.2"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235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</row>
    <row r="128" spans="3:44" x14ac:dyDescent="0.2"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235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</row>
    <row r="129" spans="3:44" x14ac:dyDescent="0.2"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235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</row>
    <row r="130" spans="3:44" x14ac:dyDescent="0.2"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235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</row>
    <row r="131" spans="3:44" x14ac:dyDescent="0.2"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235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</row>
    <row r="132" spans="3:44" x14ac:dyDescent="0.2"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235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</row>
    <row r="133" spans="3:44" x14ac:dyDescent="0.2"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235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</row>
    <row r="134" spans="3:44" x14ac:dyDescent="0.2"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235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</row>
    <row r="135" spans="3:44" x14ac:dyDescent="0.2"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235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</row>
    <row r="136" spans="3:44" x14ac:dyDescent="0.2"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235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</row>
    <row r="137" spans="3:44" x14ac:dyDescent="0.2"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235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</row>
    <row r="138" spans="3:44" x14ac:dyDescent="0.2"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235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</row>
    <row r="139" spans="3:44" x14ac:dyDescent="0.2"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235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</row>
    <row r="140" spans="3:44" x14ac:dyDescent="0.2"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235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</row>
    <row r="141" spans="3:44" x14ac:dyDescent="0.2"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235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</row>
    <row r="142" spans="3:44" x14ac:dyDescent="0.2"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235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</row>
    <row r="143" spans="3:44" x14ac:dyDescent="0.2"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235"/>
      <c r="AG143" s="4"/>
      <c r="AH143" s="4"/>
      <c r="AI143" s="4"/>
      <c r="AJ143" s="4"/>
      <c r="AK143" s="4"/>
      <c r="AL143" s="4"/>
      <c r="AM143" s="4"/>
      <c r="AN143" s="4"/>
      <c r="AO143" s="4"/>
      <c r="AP143" s="4"/>
      <c r="AQ143" s="4"/>
      <c r="AR143" s="4"/>
    </row>
    <row r="144" spans="3:44" x14ac:dyDescent="0.2"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235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</row>
    <row r="145" spans="3:44" x14ac:dyDescent="0.2"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235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</row>
    <row r="146" spans="3:44" x14ac:dyDescent="0.2"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235"/>
      <c r="AG146" s="4"/>
      <c r="AH146" s="4"/>
      <c r="AI146" s="4"/>
      <c r="AJ146" s="4"/>
      <c r="AK146" s="4"/>
      <c r="AL146" s="4"/>
      <c r="AM146" s="4"/>
      <c r="AN146" s="4"/>
      <c r="AO146" s="4"/>
      <c r="AP146" s="4"/>
      <c r="AQ146" s="4"/>
      <c r="AR146" s="4"/>
    </row>
    <row r="147" spans="3:44" x14ac:dyDescent="0.2"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235"/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4"/>
      <c r="AR147" s="4"/>
    </row>
    <row r="148" spans="3:44" x14ac:dyDescent="0.2"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235"/>
      <c r="AG148" s="4"/>
      <c r="AH148" s="4"/>
      <c r="AI148" s="4"/>
      <c r="AJ148" s="4"/>
      <c r="AK148" s="4"/>
      <c r="AL148" s="4"/>
      <c r="AM148" s="4"/>
      <c r="AN148" s="4"/>
      <c r="AO148" s="4"/>
      <c r="AP148" s="4"/>
      <c r="AQ148" s="4"/>
      <c r="AR148" s="4"/>
    </row>
    <row r="149" spans="3:44" x14ac:dyDescent="0.2"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235"/>
      <c r="AG149" s="4"/>
      <c r="AH149" s="4"/>
      <c r="AI149" s="4"/>
      <c r="AJ149" s="4"/>
      <c r="AK149" s="4"/>
      <c r="AL149" s="4"/>
      <c r="AM149" s="4"/>
      <c r="AN149" s="4"/>
      <c r="AO149" s="4"/>
      <c r="AP149" s="4"/>
      <c r="AQ149" s="4"/>
      <c r="AR149" s="4"/>
    </row>
    <row r="150" spans="3:44" x14ac:dyDescent="0.2"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235"/>
      <c r="AG150" s="4"/>
      <c r="AH150" s="4"/>
      <c r="AI150" s="4"/>
      <c r="AJ150" s="4"/>
      <c r="AK150" s="4"/>
      <c r="AL150" s="4"/>
      <c r="AM150" s="4"/>
      <c r="AN150" s="4"/>
      <c r="AO150" s="4"/>
      <c r="AP150" s="4"/>
      <c r="AQ150" s="4"/>
      <c r="AR150" s="4"/>
    </row>
    <row r="151" spans="3:44" x14ac:dyDescent="0.2"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235"/>
      <c r="AG151" s="4"/>
      <c r="AH151" s="4"/>
      <c r="AI151" s="4"/>
      <c r="AJ151" s="4"/>
      <c r="AK151" s="4"/>
      <c r="AL151" s="4"/>
      <c r="AM151" s="4"/>
      <c r="AN151" s="4"/>
      <c r="AO151" s="4"/>
      <c r="AP151" s="4"/>
      <c r="AQ151" s="4"/>
      <c r="AR151" s="4"/>
    </row>
    <row r="152" spans="3:44" x14ac:dyDescent="0.2"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235"/>
      <c r="AG152" s="4"/>
      <c r="AH152" s="4"/>
      <c r="AI152" s="4"/>
      <c r="AJ152" s="4"/>
      <c r="AK152" s="4"/>
      <c r="AL152" s="4"/>
      <c r="AM152" s="4"/>
      <c r="AN152" s="4"/>
      <c r="AO152" s="4"/>
      <c r="AP152" s="4"/>
      <c r="AQ152" s="4"/>
      <c r="AR152" s="4"/>
    </row>
    <row r="153" spans="3:44" x14ac:dyDescent="0.2"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235"/>
      <c r="AG153" s="4"/>
      <c r="AH153" s="4"/>
      <c r="AI153" s="4"/>
      <c r="AJ153" s="4"/>
      <c r="AK153" s="4"/>
      <c r="AL153" s="4"/>
      <c r="AM153" s="4"/>
      <c r="AN153" s="4"/>
      <c r="AO153" s="4"/>
      <c r="AP153" s="4"/>
      <c r="AQ153" s="4"/>
      <c r="AR153" s="4"/>
    </row>
    <row r="154" spans="3:44" x14ac:dyDescent="0.2"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235"/>
      <c r="AG154" s="4"/>
      <c r="AH154" s="4"/>
      <c r="AI154" s="4"/>
      <c r="AJ154" s="4"/>
      <c r="AK154" s="4"/>
      <c r="AL154" s="4"/>
      <c r="AM154" s="4"/>
      <c r="AN154" s="4"/>
      <c r="AO154" s="4"/>
      <c r="AP154" s="4"/>
      <c r="AQ154" s="4"/>
      <c r="AR154" s="4"/>
    </row>
    <row r="155" spans="3:44" x14ac:dyDescent="0.2"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235"/>
      <c r="AG155" s="4"/>
      <c r="AH155" s="4"/>
      <c r="AI155" s="4"/>
      <c r="AJ155" s="4"/>
      <c r="AK155" s="4"/>
      <c r="AL155" s="4"/>
      <c r="AM155" s="4"/>
      <c r="AN155" s="4"/>
      <c r="AO155" s="4"/>
      <c r="AP155" s="4"/>
      <c r="AQ155" s="4"/>
      <c r="AR155" s="4"/>
    </row>
    <row r="156" spans="3:44" x14ac:dyDescent="0.2"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235"/>
      <c r="AG156" s="4"/>
      <c r="AH156" s="4"/>
      <c r="AI156" s="4"/>
      <c r="AJ156" s="4"/>
      <c r="AK156" s="4"/>
      <c r="AL156" s="4"/>
      <c r="AM156" s="4"/>
      <c r="AN156" s="4"/>
      <c r="AO156" s="4"/>
      <c r="AP156" s="4"/>
      <c r="AQ156" s="4"/>
      <c r="AR156" s="4"/>
    </row>
    <row r="157" spans="3:44" x14ac:dyDescent="0.2"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235"/>
      <c r="AG157" s="4"/>
      <c r="AH157" s="4"/>
      <c r="AI157" s="4"/>
      <c r="AJ157" s="4"/>
      <c r="AK157" s="4"/>
      <c r="AL157" s="4"/>
      <c r="AM157" s="4"/>
      <c r="AN157" s="4"/>
      <c r="AO157" s="4"/>
      <c r="AP157" s="4"/>
      <c r="AQ157" s="4"/>
      <c r="AR157" s="4"/>
    </row>
    <row r="158" spans="3:44" x14ac:dyDescent="0.2"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235"/>
      <c r="AG158" s="4"/>
      <c r="AH158" s="4"/>
      <c r="AI158" s="4"/>
      <c r="AJ158" s="4"/>
      <c r="AK158" s="4"/>
      <c r="AL158" s="4"/>
      <c r="AM158" s="4"/>
      <c r="AN158" s="4"/>
      <c r="AO158" s="4"/>
      <c r="AP158" s="4"/>
      <c r="AQ158" s="4"/>
      <c r="AR158" s="4"/>
    </row>
    <row r="159" spans="3:44" x14ac:dyDescent="0.2"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235"/>
      <c r="AG159" s="4"/>
      <c r="AH159" s="4"/>
      <c r="AI159" s="4"/>
      <c r="AJ159" s="4"/>
      <c r="AK159" s="4"/>
      <c r="AL159" s="4"/>
      <c r="AM159" s="4"/>
      <c r="AN159" s="4"/>
      <c r="AO159" s="4"/>
      <c r="AP159" s="4"/>
      <c r="AQ159" s="4"/>
      <c r="AR159" s="4"/>
    </row>
    <row r="160" spans="3:44" x14ac:dyDescent="0.2"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235"/>
      <c r="AG160" s="4"/>
      <c r="AH160" s="4"/>
      <c r="AI160" s="4"/>
      <c r="AJ160" s="4"/>
      <c r="AK160" s="4"/>
      <c r="AL160" s="4"/>
      <c r="AM160" s="4"/>
      <c r="AN160" s="4"/>
      <c r="AO160" s="4"/>
      <c r="AP160" s="4"/>
      <c r="AQ160" s="4"/>
      <c r="AR160" s="4"/>
    </row>
    <row r="161" spans="3:44" x14ac:dyDescent="0.2"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235"/>
      <c r="AG161" s="4"/>
      <c r="AH161" s="4"/>
      <c r="AI161" s="4"/>
      <c r="AJ161" s="4"/>
      <c r="AK161" s="4"/>
      <c r="AL161" s="4"/>
      <c r="AM161" s="4"/>
      <c r="AN161" s="4"/>
      <c r="AO161" s="4"/>
      <c r="AP161" s="4"/>
      <c r="AQ161" s="4"/>
      <c r="AR161" s="4"/>
    </row>
    <row r="162" spans="3:44" x14ac:dyDescent="0.2"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235"/>
      <c r="AG162" s="4"/>
      <c r="AH162" s="4"/>
      <c r="AI162" s="4"/>
      <c r="AJ162" s="4"/>
      <c r="AK162" s="4"/>
      <c r="AL162" s="4"/>
      <c r="AM162" s="4"/>
      <c r="AN162" s="4"/>
      <c r="AO162" s="4"/>
      <c r="AP162" s="4"/>
      <c r="AQ162" s="4"/>
      <c r="AR162" s="4"/>
    </row>
    <row r="163" spans="3:44" x14ac:dyDescent="0.2"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235"/>
      <c r="AG163" s="4"/>
      <c r="AH163" s="4"/>
      <c r="AI163" s="4"/>
      <c r="AJ163" s="4"/>
      <c r="AK163" s="4"/>
      <c r="AL163" s="4"/>
      <c r="AM163" s="4"/>
      <c r="AN163" s="4"/>
      <c r="AO163" s="4"/>
      <c r="AP163" s="4"/>
      <c r="AQ163" s="4"/>
      <c r="AR163" s="4"/>
    </row>
    <row r="164" spans="3:44" x14ac:dyDescent="0.2"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235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  <c r="AR164" s="4"/>
    </row>
    <row r="165" spans="3:44" x14ac:dyDescent="0.2"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235"/>
      <c r="AG165" s="4"/>
      <c r="AH165" s="4"/>
      <c r="AI165" s="4"/>
      <c r="AJ165" s="4"/>
      <c r="AK165" s="4"/>
      <c r="AL165" s="4"/>
      <c r="AM165" s="4"/>
      <c r="AN165" s="4"/>
      <c r="AO165" s="4"/>
      <c r="AP165" s="4"/>
      <c r="AQ165" s="4"/>
      <c r="AR165" s="4"/>
    </row>
    <row r="166" spans="3:44" x14ac:dyDescent="0.2"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235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  <c r="AR166" s="4"/>
    </row>
    <row r="167" spans="3:44" x14ac:dyDescent="0.2"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235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  <c r="AR167" s="4"/>
    </row>
    <row r="168" spans="3:44" x14ac:dyDescent="0.2"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235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/>
      <c r="AR168" s="4"/>
    </row>
    <row r="169" spans="3:44" x14ac:dyDescent="0.2"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235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</row>
    <row r="170" spans="3:44" x14ac:dyDescent="0.2"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235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</row>
    <row r="171" spans="3:44" x14ac:dyDescent="0.2"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235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</row>
    <row r="172" spans="3:44" x14ac:dyDescent="0.2"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235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</row>
    <row r="173" spans="3:44" x14ac:dyDescent="0.2"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235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</row>
    <row r="174" spans="3:44" x14ac:dyDescent="0.2"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235"/>
      <c r="AG174" s="4"/>
      <c r="AH174" s="4"/>
      <c r="AI174" s="4"/>
      <c r="AJ174" s="4"/>
      <c r="AK174" s="4"/>
      <c r="AL174" s="4"/>
      <c r="AM174" s="4"/>
      <c r="AN174" s="4"/>
      <c r="AO174" s="4"/>
      <c r="AP174" s="4"/>
      <c r="AQ174" s="4"/>
      <c r="AR174" s="4"/>
    </row>
    <row r="175" spans="3:44" x14ac:dyDescent="0.2"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235"/>
      <c r="AG175" s="4"/>
      <c r="AH175" s="4"/>
      <c r="AI175" s="4"/>
      <c r="AJ175" s="4"/>
      <c r="AK175" s="4"/>
      <c r="AL175" s="4"/>
      <c r="AM175" s="4"/>
      <c r="AN175" s="4"/>
      <c r="AO175" s="4"/>
      <c r="AP175" s="4"/>
      <c r="AQ175" s="4"/>
      <c r="AR175" s="4"/>
    </row>
    <row r="176" spans="3:44" x14ac:dyDescent="0.2"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235"/>
      <c r="AG176" s="4"/>
      <c r="AH176" s="4"/>
      <c r="AI176" s="4"/>
      <c r="AJ176" s="4"/>
      <c r="AK176" s="4"/>
      <c r="AL176" s="4"/>
      <c r="AM176" s="4"/>
      <c r="AN176" s="4"/>
      <c r="AO176" s="4"/>
      <c r="AP176" s="4"/>
      <c r="AQ176" s="4"/>
      <c r="AR176" s="4"/>
    </row>
    <row r="177" spans="3:44" x14ac:dyDescent="0.2"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235"/>
      <c r="AG177" s="4"/>
      <c r="AH177" s="4"/>
      <c r="AI177" s="4"/>
      <c r="AJ177" s="4"/>
      <c r="AK177" s="4"/>
      <c r="AL177" s="4"/>
      <c r="AM177" s="4"/>
      <c r="AN177" s="4"/>
      <c r="AO177" s="4"/>
      <c r="AP177" s="4"/>
      <c r="AQ177" s="4"/>
      <c r="AR177" s="4"/>
    </row>
    <row r="178" spans="3:44" x14ac:dyDescent="0.2"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235"/>
      <c r="AG178" s="4"/>
      <c r="AH178" s="4"/>
      <c r="AI178" s="4"/>
      <c r="AJ178" s="4"/>
      <c r="AK178" s="4"/>
      <c r="AL178" s="4"/>
      <c r="AM178" s="4"/>
      <c r="AN178" s="4"/>
      <c r="AO178" s="4"/>
      <c r="AP178" s="4"/>
      <c r="AQ178" s="4"/>
      <c r="AR178" s="4"/>
    </row>
    <row r="179" spans="3:44" x14ac:dyDescent="0.2"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235"/>
      <c r="AG179" s="4"/>
      <c r="AH179" s="4"/>
      <c r="AI179" s="4"/>
      <c r="AJ179" s="4"/>
      <c r="AK179" s="4"/>
      <c r="AL179" s="4"/>
      <c r="AM179" s="4"/>
      <c r="AN179" s="4"/>
      <c r="AO179" s="4"/>
      <c r="AP179" s="4"/>
      <c r="AQ179" s="4"/>
      <c r="AR179" s="4"/>
    </row>
    <row r="180" spans="3:44" x14ac:dyDescent="0.2"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235"/>
      <c r="AG180" s="4"/>
      <c r="AH180" s="4"/>
      <c r="AI180" s="4"/>
      <c r="AJ180" s="4"/>
      <c r="AK180" s="4"/>
      <c r="AL180" s="4"/>
      <c r="AM180" s="4"/>
      <c r="AN180" s="4"/>
      <c r="AO180" s="4"/>
      <c r="AP180" s="4"/>
      <c r="AQ180" s="4"/>
      <c r="AR180" s="4"/>
    </row>
    <row r="181" spans="3:44" x14ac:dyDescent="0.2"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235"/>
      <c r="AG181" s="4"/>
      <c r="AH181" s="4"/>
      <c r="AI181" s="4"/>
      <c r="AJ181" s="4"/>
      <c r="AK181" s="4"/>
      <c r="AL181" s="4"/>
      <c r="AM181" s="4"/>
      <c r="AN181" s="4"/>
      <c r="AO181" s="4"/>
      <c r="AP181" s="4"/>
      <c r="AQ181" s="4"/>
      <c r="AR181" s="4"/>
    </row>
    <row r="182" spans="3:44" x14ac:dyDescent="0.2"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235"/>
      <c r="AG182" s="4"/>
      <c r="AH182" s="4"/>
      <c r="AI182" s="4"/>
      <c r="AJ182" s="4"/>
      <c r="AK182" s="4"/>
      <c r="AL182" s="4"/>
      <c r="AM182" s="4"/>
      <c r="AN182" s="4"/>
      <c r="AO182" s="4"/>
      <c r="AP182" s="4"/>
      <c r="AQ182" s="4"/>
      <c r="AR182" s="4"/>
    </row>
    <row r="183" spans="3:44" x14ac:dyDescent="0.2"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235"/>
      <c r="AG183" s="4"/>
      <c r="AH183" s="4"/>
      <c r="AI183" s="4"/>
      <c r="AJ183" s="4"/>
      <c r="AK183" s="4"/>
      <c r="AL183" s="4"/>
      <c r="AM183" s="4"/>
      <c r="AN183" s="4"/>
      <c r="AO183" s="4"/>
      <c r="AP183" s="4"/>
      <c r="AQ183" s="4"/>
      <c r="AR183" s="4"/>
    </row>
    <row r="184" spans="3:44" x14ac:dyDescent="0.2"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235"/>
      <c r="AG184" s="4"/>
      <c r="AH184" s="4"/>
      <c r="AI184" s="4"/>
      <c r="AJ184" s="4"/>
      <c r="AK184" s="4"/>
      <c r="AL184" s="4"/>
      <c r="AM184" s="4"/>
      <c r="AN184" s="4"/>
      <c r="AO184" s="4"/>
      <c r="AP184" s="4"/>
      <c r="AQ184" s="4"/>
      <c r="AR184" s="4"/>
    </row>
    <row r="185" spans="3:44" x14ac:dyDescent="0.2"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235"/>
      <c r="AG185" s="4"/>
      <c r="AH185" s="4"/>
      <c r="AI185" s="4"/>
      <c r="AJ185" s="4"/>
      <c r="AK185" s="4"/>
      <c r="AL185" s="4"/>
      <c r="AM185" s="4"/>
      <c r="AN185" s="4"/>
      <c r="AO185" s="4"/>
      <c r="AP185" s="4"/>
      <c r="AQ185" s="4"/>
      <c r="AR185" s="4"/>
    </row>
    <row r="186" spans="3:44" x14ac:dyDescent="0.2"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235"/>
      <c r="AG186" s="4"/>
      <c r="AH186" s="4"/>
      <c r="AI186" s="4"/>
      <c r="AJ186" s="4"/>
      <c r="AK186" s="4"/>
      <c r="AL186" s="4"/>
      <c r="AM186" s="4"/>
      <c r="AN186" s="4"/>
      <c r="AO186" s="4"/>
      <c r="AP186" s="4"/>
      <c r="AQ186" s="4"/>
      <c r="AR186" s="4"/>
    </row>
    <row r="187" spans="3:44" x14ac:dyDescent="0.2"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235"/>
      <c r="AG187" s="4"/>
      <c r="AH187" s="4"/>
      <c r="AI187" s="4"/>
      <c r="AJ187" s="4"/>
      <c r="AK187" s="4"/>
      <c r="AL187" s="4"/>
      <c r="AM187" s="4"/>
      <c r="AN187" s="4"/>
      <c r="AO187" s="4"/>
      <c r="AP187" s="4"/>
      <c r="AQ187" s="4"/>
      <c r="AR187" s="4"/>
    </row>
    <row r="188" spans="3:44" x14ac:dyDescent="0.2"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235"/>
      <c r="AG188" s="4"/>
      <c r="AH188" s="4"/>
      <c r="AI188" s="4"/>
      <c r="AJ188" s="4"/>
      <c r="AK188" s="4"/>
      <c r="AL188" s="4"/>
      <c r="AM188" s="4"/>
      <c r="AN188" s="4"/>
      <c r="AO188" s="4"/>
      <c r="AP188" s="4"/>
      <c r="AQ188" s="4"/>
      <c r="AR188" s="4"/>
    </row>
    <row r="189" spans="3:44" x14ac:dyDescent="0.2"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235"/>
      <c r="AG189" s="4"/>
      <c r="AH189" s="4"/>
      <c r="AI189" s="4"/>
      <c r="AJ189" s="4"/>
      <c r="AK189" s="4"/>
      <c r="AL189" s="4"/>
      <c r="AM189" s="4"/>
      <c r="AN189" s="4"/>
      <c r="AO189" s="4"/>
      <c r="AP189" s="4"/>
      <c r="AQ189" s="4"/>
      <c r="AR189" s="4"/>
    </row>
    <row r="190" spans="3:44" x14ac:dyDescent="0.2"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235"/>
      <c r="AG190" s="4"/>
      <c r="AH190" s="4"/>
      <c r="AI190" s="4"/>
      <c r="AJ190" s="4"/>
      <c r="AK190" s="4"/>
      <c r="AL190" s="4"/>
      <c r="AM190" s="4"/>
      <c r="AN190" s="4"/>
      <c r="AO190" s="4"/>
      <c r="AP190" s="4"/>
      <c r="AQ190" s="4"/>
      <c r="AR190" s="4"/>
    </row>
    <row r="191" spans="3:44" x14ac:dyDescent="0.2"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235"/>
      <c r="AG191" s="4"/>
      <c r="AH191" s="4"/>
      <c r="AI191" s="4"/>
      <c r="AJ191" s="4"/>
      <c r="AK191" s="4"/>
      <c r="AL191" s="4"/>
      <c r="AM191" s="4"/>
      <c r="AN191" s="4"/>
      <c r="AO191" s="4"/>
      <c r="AP191" s="4"/>
      <c r="AQ191" s="4"/>
      <c r="AR191" s="4"/>
    </row>
    <row r="192" spans="3:44" x14ac:dyDescent="0.2"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235"/>
      <c r="AG192" s="4"/>
      <c r="AH192" s="4"/>
      <c r="AI192" s="4"/>
      <c r="AJ192" s="4"/>
      <c r="AK192" s="4"/>
      <c r="AL192" s="4"/>
      <c r="AM192" s="4"/>
      <c r="AN192" s="4"/>
      <c r="AO192" s="4"/>
      <c r="AP192" s="4"/>
      <c r="AQ192" s="4"/>
      <c r="AR192" s="4"/>
    </row>
    <row r="193" spans="3:44" x14ac:dyDescent="0.2"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235"/>
      <c r="AG193" s="4"/>
      <c r="AH193" s="4"/>
      <c r="AI193" s="4"/>
      <c r="AJ193" s="4"/>
      <c r="AK193" s="4"/>
      <c r="AL193" s="4"/>
      <c r="AM193" s="4"/>
      <c r="AN193" s="4"/>
      <c r="AO193" s="4"/>
      <c r="AP193" s="4"/>
      <c r="AQ193" s="4"/>
      <c r="AR193" s="4"/>
    </row>
    <row r="194" spans="3:44" x14ac:dyDescent="0.2"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235"/>
      <c r="AG194" s="4"/>
      <c r="AH194" s="4"/>
      <c r="AI194" s="4"/>
      <c r="AJ194" s="4"/>
      <c r="AK194" s="4"/>
      <c r="AL194" s="4"/>
      <c r="AM194" s="4"/>
      <c r="AN194" s="4"/>
      <c r="AO194" s="4"/>
      <c r="AP194" s="4"/>
      <c r="AQ194" s="4"/>
      <c r="AR194" s="4"/>
    </row>
    <row r="195" spans="3:44" x14ac:dyDescent="0.2"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235"/>
      <c r="AG195" s="4"/>
      <c r="AH195" s="4"/>
      <c r="AI195" s="4"/>
      <c r="AJ195" s="4"/>
      <c r="AK195" s="4"/>
      <c r="AL195" s="4"/>
      <c r="AM195" s="4"/>
      <c r="AN195" s="4"/>
      <c r="AO195" s="4"/>
      <c r="AP195" s="4"/>
      <c r="AQ195" s="4"/>
      <c r="AR195" s="4"/>
    </row>
    <row r="196" spans="3:44" x14ac:dyDescent="0.2"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235"/>
      <c r="AG196" s="4"/>
      <c r="AH196" s="4"/>
      <c r="AI196" s="4"/>
      <c r="AJ196" s="4"/>
      <c r="AK196" s="4"/>
      <c r="AL196" s="4"/>
      <c r="AM196" s="4"/>
      <c r="AN196" s="4"/>
      <c r="AO196" s="4"/>
      <c r="AP196" s="4"/>
      <c r="AQ196" s="4"/>
      <c r="AR196" s="4"/>
    </row>
    <row r="197" spans="3:44" x14ac:dyDescent="0.2"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235"/>
      <c r="AG197" s="4"/>
      <c r="AH197" s="4"/>
      <c r="AI197" s="4"/>
      <c r="AJ197" s="4"/>
      <c r="AK197" s="4"/>
      <c r="AL197" s="4"/>
      <c r="AM197" s="4"/>
      <c r="AN197" s="4"/>
      <c r="AO197" s="4"/>
      <c r="AP197" s="4"/>
      <c r="AQ197" s="4"/>
      <c r="AR197" s="4"/>
    </row>
    <row r="198" spans="3:44" x14ac:dyDescent="0.2"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235"/>
      <c r="AG198" s="4"/>
      <c r="AH198" s="4"/>
      <c r="AI198" s="4"/>
      <c r="AJ198" s="4"/>
      <c r="AK198" s="4"/>
      <c r="AL198" s="4"/>
      <c r="AM198" s="4"/>
      <c r="AN198" s="4"/>
      <c r="AO198" s="4"/>
      <c r="AP198" s="4"/>
      <c r="AQ198" s="4"/>
      <c r="AR198" s="4"/>
    </row>
    <row r="199" spans="3:44" x14ac:dyDescent="0.2"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235"/>
      <c r="AG199" s="4"/>
      <c r="AH199" s="4"/>
      <c r="AI199" s="4"/>
      <c r="AJ199" s="4"/>
      <c r="AK199" s="4"/>
      <c r="AL199" s="4"/>
      <c r="AM199" s="4"/>
      <c r="AN199" s="4"/>
      <c r="AO199" s="4"/>
      <c r="AP199" s="4"/>
      <c r="AQ199" s="4"/>
      <c r="AR199" s="4"/>
    </row>
    <row r="200" spans="3:44" x14ac:dyDescent="0.2"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235"/>
      <c r="AG200" s="4"/>
      <c r="AH200" s="4"/>
      <c r="AI200" s="4"/>
      <c r="AJ200" s="4"/>
      <c r="AK200" s="4"/>
      <c r="AL200" s="4"/>
      <c r="AM200" s="4"/>
      <c r="AN200" s="4"/>
      <c r="AO200" s="4"/>
      <c r="AP200" s="4"/>
      <c r="AQ200" s="4"/>
      <c r="AR200" s="4"/>
    </row>
    <row r="201" spans="3:44" x14ac:dyDescent="0.2"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235"/>
      <c r="AG201" s="4"/>
      <c r="AH201" s="4"/>
      <c r="AI201" s="4"/>
      <c r="AJ201" s="4"/>
      <c r="AK201" s="4"/>
      <c r="AL201" s="4"/>
      <c r="AM201" s="4"/>
      <c r="AN201" s="4"/>
      <c r="AO201" s="4"/>
      <c r="AP201" s="4"/>
      <c r="AQ201" s="4"/>
      <c r="AR201" s="4"/>
    </row>
    <row r="202" spans="3:44" x14ac:dyDescent="0.2"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235"/>
      <c r="AG202" s="4"/>
      <c r="AH202" s="4"/>
      <c r="AI202" s="4"/>
      <c r="AJ202" s="4"/>
      <c r="AK202" s="4"/>
      <c r="AL202" s="4"/>
      <c r="AM202" s="4"/>
      <c r="AN202" s="4"/>
      <c r="AO202" s="4"/>
      <c r="AP202" s="4"/>
      <c r="AQ202" s="4"/>
      <c r="AR202" s="4"/>
    </row>
    <row r="203" spans="3:44" x14ac:dyDescent="0.2"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235"/>
      <c r="AG203" s="4"/>
      <c r="AH203" s="4"/>
      <c r="AI203" s="4"/>
      <c r="AJ203" s="4"/>
      <c r="AK203" s="4"/>
      <c r="AL203" s="4"/>
      <c r="AM203" s="4"/>
      <c r="AN203" s="4"/>
      <c r="AO203" s="4"/>
      <c r="AP203" s="4"/>
      <c r="AQ203" s="4"/>
      <c r="AR203" s="4"/>
    </row>
    <row r="204" spans="3:44" x14ac:dyDescent="0.2"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235"/>
      <c r="AG204" s="4"/>
      <c r="AH204" s="4"/>
      <c r="AI204" s="4"/>
      <c r="AJ204" s="4"/>
      <c r="AK204" s="4"/>
      <c r="AL204" s="4"/>
      <c r="AM204" s="4"/>
      <c r="AN204" s="4"/>
      <c r="AO204" s="4"/>
      <c r="AP204" s="4"/>
      <c r="AQ204" s="4"/>
      <c r="AR204" s="4"/>
    </row>
    <row r="205" spans="3:44" x14ac:dyDescent="0.2"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235"/>
      <c r="AG205" s="4"/>
      <c r="AH205" s="4"/>
      <c r="AI205" s="4"/>
      <c r="AJ205" s="4"/>
      <c r="AK205" s="4"/>
      <c r="AL205" s="4"/>
      <c r="AM205" s="4"/>
      <c r="AN205" s="4"/>
      <c r="AO205" s="4"/>
      <c r="AP205" s="4"/>
      <c r="AQ205" s="4"/>
      <c r="AR205" s="4"/>
    </row>
    <row r="206" spans="3:44" x14ac:dyDescent="0.2"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235"/>
      <c r="AG206" s="4"/>
      <c r="AH206" s="4"/>
      <c r="AI206" s="4"/>
      <c r="AJ206" s="4"/>
      <c r="AK206" s="4"/>
      <c r="AL206" s="4"/>
      <c r="AM206" s="4"/>
      <c r="AN206" s="4"/>
      <c r="AO206" s="4"/>
      <c r="AP206" s="4"/>
      <c r="AQ206" s="4"/>
      <c r="AR206" s="4"/>
    </row>
    <row r="207" spans="3:44" x14ac:dyDescent="0.2"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235"/>
      <c r="AG207" s="4"/>
      <c r="AH207" s="4"/>
      <c r="AI207" s="4"/>
      <c r="AJ207" s="4"/>
      <c r="AK207" s="4"/>
      <c r="AL207" s="4"/>
      <c r="AM207" s="4"/>
      <c r="AN207" s="4"/>
      <c r="AO207" s="4"/>
      <c r="AP207" s="4"/>
      <c r="AQ207" s="4"/>
      <c r="AR207" s="4"/>
    </row>
    <row r="208" spans="3:44" x14ac:dyDescent="0.2"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235"/>
      <c r="AG208" s="4"/>
      <c r="AH208" s="4"/>
      <c r="AI208" s="4"/>
      <c r="AJ208" s="4"/>
      <c r="AK208" s="4"/>
      <c r="AL208" s="4"/>
      <c r="AM208" s="4"/>
      <c r="AN208" s="4"/>
      <c r="AO208" s="4"/>
      <c r="AP208" s="4"/>
      <c r="AQ208" s="4"/>
      <c r="AR208" s="4"/>
    </row>
    <row r="209" spans="3:44" x14ac:dyDescent="0.2"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235"/>
      <c r="AG209" s="4"/>
      <c r="AH209" s="4"/>
      <c r="AI209" s="4"/>
      <c r="AJ209" s="4"/>
      <c r="AK209" s="4"/>
      <c r="AL209" s="4"/>
      <c r="AM209" s="4"/>
      <c r="AN209" s="4"/>
      <c r="AO209" s="4"/>
      <c r="AP209" s="4"/>
      <c r="AQ209" s="4"/>
      <c r="AR209" s="4"/>
    </row>
    <row r="210" spans="3:44" x14ac:dyDescent="0.2"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235"/>
      <c r="AG210" s="4"/>
      <c r="AH210" s="4"/>
      <c r="AI210" s="4"/>
      <c r="AJ210" s="4"/>
      <c r="AK210" s="4"/>
      <c r="AL210" s="4"/>
      <c r="AM210" s="4"/>
      <c r="AN210" s="4"/>
      <c r="AO210" s="4"/>
      <c r="AP210" s="4"/>
      <c r="AQ210" s="4"/>
      <c r="AR210" s="4"/>
    </row>
    <row r="211" spans="3:44" x14ac:dyDescent="0.2"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235"/>
      <c r="AG211" s="4"/>
      <c r="AH211" s="4"/>
      <c r="AI211" s="4"/>
      <c r="AJ211" s="4"/>
      <c r="AK211" s="4"/>
      <c r="AL211" s="4"/>
      <c r="AM211" s="4"/>
      <c r="AN211" s="4"/>
      <c r="AO211" s="4"/>
      <c r="AP211" s="4"/>
      <c r="AQ211" s="4"/>
      <c r="AR211" s="4"/>
    </row>
    <row r="212" spans="3:44" x14ac:dyDescent="0.2"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235"/>
      <c r="AG212" s="4"/>
      <c r="AH212" s="4"/>
      <c r="AI212" s="4"/>
      <c r="AJ212" s="4"/>
      <c r="AK212" s="4"/>
      <c r="AL212" s="4"/>
      <c r="AM212" s="4"/>
      <c r="AN212" s="4"/>
      <c r="AO212" s="4"/>
      <c r="AP212" s="4"/>
      <c r="AQ212" s="4"/>
      <c r="AR212" s="4"/>
    </row>
    <row r="213" spans="3:44" x14ac:dyDescent="0.2"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235"/>
      <c r="AG213" s="4"/>
      <c r="AH213" s="4"/>
      <c r="AI213" s="4"/>
      <c r="AJ213" s="4"/>
      <c r="AK213" s="4"/>
      <c r="AL213" s="4"/>
      <c r="AM213" s="4"/>
      <c r="AN213" s="4"/>
      <c r="AO213" s="4"/>
      <c r="AP213" s="4"/>
      <c r="AQ213" s="4"/>
      <c r="AR213" s="4"/>
    </row>
    <row r="214" spans="3:44" x14ac:dyDescent="0.2"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235"/>
      <c r="AG214" s="4"/>
      <c r="AH214" s="4"/>
      <c r="AI214" s="4"/>
      <c r="AJ214" s="4"/>
      <c r="AK214" s="4"/>
      <c r="AL214" s="4"/>
      <c r="AM214" s="4"/>
      <c r="AN214" s="4"/>
      <c r="AO214" s="4"/>
      <c r="AP214" s="4"/>
      <c r="AQ214" s="4"/>
      <c r="AR214" s="4"/>
    </row>
    <row r="215" spans="3:44" x14ac:dyDescent="0.2"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235"/>
      <c r="AG215" s="4"/>
      <c r="AH215" s="4"/>
      <c r="AI215" s="4"/>
      <c r="AJ215" s="4"/>
      <c r="AK215" s="4"/>
      <c r="AL215" s="4"/>
      <c r="AM215" s="4"/>
      <c r="AN215" s="4"/>
      <c r="AO215" s="4"/>
      <c r="AP215" s="4"/>
      <c r="AQ215" s="4"/>
      <c r="AR215" s="4"/>
    </row>
    <row r="216" spans="3:44" x14ac:dyDescent="0.2"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235"/>
      <c r="AG216" s="4"/>
      <c r="AH216" s="4"/>
      <c r="AI216" s="4"/>
      <c r="AJ216" s="4"/>
      <c r="AK216" s="4"/>
      <c r="AL216" s="4"/>
      <c r="AM216" s="4"/>
      <c r="AN216" s="4"/>
      <c r="AO216" s="4"/>
      <c r="AP216" s="4"/>
      <c r="AQ216" s="4"/>
      <c r="AR216" s="4"/>
    </row>
    <row r="217" spans="3:44" x14ac:dyDescent="0.2"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235"/>
      <c r="AG217" s="4"/>
      <c r="AH217" s="4"/>
      <c r="AI217" s="4"/>
      <c r="AJ217" s="4"/>
      <c r="AK217" s="4"/>
      <c r="AL217" s="4"/>
      <c r="AM217" s="4"/>
      <c r="AN217" s="4"/>
      <c r="AO217" s="4"/>
      <c r="AP217" s="4"/>
      <c r="AQ217" s="4"/>
      <c r="AR217" s="4"/>
    </row>
    <row r="218" spans="3:44" x14ac:dyDescent="0.2"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235"/>
      <c r="AG218" s="4"/>
      <c r="AH218" s="4"/>
      <c r="AI218" s="4"/>
      <c r="AJ218" s="4"/>
      <c r="AK218" s="4"/>
      <c r="AL218" s="4"/>
      <c r="AM218" s="4"/>
      <c r="AN218" s="4"/>
      <c r="AO218" s="4"/>
      <c r="AP218" s="4"/>
      <c r="AQ218" s="4"/>
      <c r="AR218" s="4"/>
    </row>
    <row r="219" spans="3:44" x14ac:dyDescent="0.2"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235"/>
      <c r="AG219" s="4"/>
      <c r="AH219" s="4"/>
      <c r="AI219" s="4"/>
      <c r="AJ219" s="4"/>
      <c r="AK219" s="4"/>
      <c r="AL219" s="4"/>
      <c r="AM219" s="4"/>
      <c r="AN219" s="4"/>
      <c r="AO219" s="4"/>
      <c r="AP219" s="4"/>
      <c r="AQ219" s="4"/>
      <c r="AR219" s="4"/>
    </row>
    <row r="220" spans="3:44" x14ac:dyDescent="0.2"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235"/>
      <c r="AG220" s="4"/>
      <c r="AH220" s="4"/>
      <c r="AI220" s="4"/>
      <c r="AJ220" s="4"/>
      <c r="AK220" s="4"/>
      <c r="AL220" s="4"/>
      <c r="AM220" s="4"/>
      <c r="AN220" s="4"/>
      <c r="AO220" s="4"/>
      <c r="AP220" s="4"/>
      <c r="AQ220" s="4"/>
      <c r="AR220" s="4"/>
    </row>
    <row r="221" spans="3:44" x14ac:dyDescent="0.2"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235"/>
      <c r="AG221" s="4"/>
      <c r="AH221" s="4"/>
      <c r="AI221" s="4"/>
      <c r="AJ221" s="4"/>
      <c r="AK221" s="4"/>
      <c r="AL221" s="4"/>
      <c r="AM221" s="4"/>
      <c r="AN221" s="4"/>
      <c r="AO221" s="4"/>
      <c r="AP221" s="4"/>
      <c r="AQ221" s="4"/>
      <c r="AR221" s="4"/>
    </row>
    <row r="222" spans="3:44" x14ac:dyDescent="0.2"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235"/>
      <c r="AG222" s="4"/>
      <c r="AH222" s="4"/>
      <c r="AI222" s="4"/>
      <c r="AJ222" s="4"/>
      <c r="AK222" s="4"/>
      <c r="AL222" s="4"/>
      <c r="AM222" s="4"/>
      <c r="AN222" s="4"/>
      <c r="AO222" s="4"/>
      <c r="AP222" s="4"/>
      <c r="AQ222" s="4"/>
      <c r="AR222" s="4"/>
    </row>
    <row r="223" spans="3:44" x14ac:dyDescent="0.2"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235"/>
      <c r="AG223" s="4"/>
      <c r="AH223" s="4"/>
      <c r="AI223" s="4"/>
      <c r="AJ223" s="4"/>
      <c r="AK223" s="4"/>
      <c r="AL223" s="4"/>
      <c r="AM223" s="4"/>
      <c r="AN223" s="4"/>
      <c r="AO223" s="4"/>
      <c r="AP223" s="4"/>
      <c r="AQ223" s="4"/>
      <c r="AR223" s="4"/>
    </row>
    <row r="224" spans="3:44" x14ac:dyDescent="0.2"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235"/>
      <c r="AG224" s="4"/>
      <c r="AH224" s="4"/>
      <c r="AI224" s="4"/>
      <c r="AJ224" s="4"/>
      <c r="AK224" s="4"/>
      <c r="AL224" s="4"/>
      <c r="AM224" s="4"/>
      <c r="AN224" s="4"/>
      <c r="AO224" s="4"/>
      <c r="AP224" s="4"/>
      <c r="AQ224" s="4"/>
      <c r="AR224" s="4"/>
    </row>
    <row r="225" spans="3:44" x14ac:dyDescent="0.2"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235"/>
      <c r="AG225" s="4"/>
      <c r="AH225" s="4"/>
      <c r="AI225" s="4"/>
      <c r="AJ225" s="4"/>
      <c r="AK225" s="4"/>
      <c r="AL225" s="4"/>
      <c r="AM225" s="4"/>
      <c r="AN225" s="4"/>
      <c r="AO225" s="4"/>
      <c r="AP225" s="4"/>
      <c r="AQ225" s="4"/>
      <c r="AR225" s="4"/>
    </row>
    <row r="226" spans="3:44" x14ac:dyDescent="0.2"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235"/>
      <c r="AG226" s="4"/>
      <c r="AH226" s="4"/>
      <c r="AI226" s="4"/>
      <c r="AJ226" s="4"/>
      <c r="AK226" s="4"/>
      <c r="AL226" s="4"/>
      <c r="AM226" s="4"/>
      <c r="AN226" s="4"/>
      <c r="AO226" s="4"/>
      <c r="AP226" s="4"/>
      <c r="AQ226" s="4"/>
      <c r="AR226" s="4"/>
    </row>
    <row r="227" spans="3:44" x14ac:dyDescent="0.2"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235"/>
      <c r="AG227" s="4"/>
      <c r="AH227" s="4"/>
      <c r="AI227" s="4"/>
      <c r="AJ227" s="4"/>
      <c r="AK227" s="4"/>
      <c r="AL227" s="4"/>
      <c r="AM227" s="4"/>
      <c r="AN227" s="4"/>
      <c r="AO227" s="4"/>
      <c r="AP227" s="4"/>
      <c r="AQ227" s="4"/>
      <c r="AR227" s="4"/>
    </row>
    <row r="228" spans="3:44" x14ac:dyDescent="0.2"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235"/>
      <c r="AG228" s="4"/>
      <c r="AH228" s="4"/>
      <c r="AI228" s="4"/>
      <c r="AJ228" s="4"/>
      <c r="AK228" s="4"/>
      <c r="AL228" s="4"/>
      <c r="AM228" s="4"/>
      <c r="AN228" s="4"/>
      <c r="AO228" s="4"/>
      <c r="AP228" s="4"/>
      <c r="AQ228" s="4"/>
      <c r="AR228" s="4"/>
    </row>
    <row r="229" spans="3:44" x14ac:dyDescent="0.2"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235"/>
      <c r="AG229" s="4"/>
      <c r="AH229" s="4"/>
      <c r="AI229" s="4"/>
      <c r="AJ229" s="4"/>
      <c r="AK229" s="4"/>
      <c r="AL229" s="4"/>
      <c r="AM229" s="4"/>
      <c r="AN229" s="4"/>
      <c r="AO229" s="4"/>
      <c r="AP229" s="4"/>
      <c r="AQ229" s="4"/>
      <c r="AR229" s="4"/>
    </row>
    <row r="230" spans="3:44" x14ac:dyDescent="0.2"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235"/>
      <c r="AG230" s="4"/>
      <c r="AH230" s="4"/>
      <c r="AI230" s="4"/>
      <c r="AJ230" s="4"/>
      <c r="AK230" s="4"/>
      <c r="AL230" s="4"/>
      <c r="AM230" s="4"/>
      <c r="AN230" s="4"/>
      <c r="AO230" s="4"/>
      <c r="AP230" s="4"/>
      <c r="AQ230" s="4"/>
      <c r="AR230" s="4"/>
    </row>
    <row r="231" spans="3:44" x14ac:dyDescent="0.2"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235"/>
      <c r="AG231" s="4"/>
      <c r="AH231" s="4"/>
      <c r="AI231" s="4"/>
      <c r="AJ231" s="4"/>
      <c r="AK231" s="4"/>
      <c r="AL231" s="4"/>
      <c r="AM231" s="4"/>
      <c r="AN231" s="4"/>
      <c r="AO231" s="4"/>
      <c r="AP231" s="4"/>
      <c r="AQ231" s="4"/>
      <c r="AR231" s="4"/>
    </row>
    <row r="232" spans="3:44" x14ac:dyDescent="0.2"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235"/>
      <c r="AG232" s="4"/>
      <c r="AH232" s="4"/>
      <c r="AI232" s="4"/>
      <c r="AJ232" s="4"/>
      <c r="AK232" s="4"/>
      <c r="AL232" s="4"/>
      <c r="AM232" s="4"/>
      <c r="AN232" s="4"/>
      <c r="AO232" s="4"/>
      <c r="AP232" s="4"/>
      <c r="AQ232" s="4"/>
      <c r="AR232" s="4"/>
    </row>
    <row r="233" spans="3:44" x14ac:dyDescent="0.2"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235"/>
      <c r="AG233" s="4"/>
      <c r="AH233" s="4"/>
      <c r="AI233" s="4"/>
      <c r="AJ233" s="4"/>
      <c r="AK233" s="4"/>
      <c r="AL233" s="4"/>
      <c r="AM233" s="4"/>
      <c r="AN233" s="4"/>
      <c r="AO233" s="4"/>
      <c r="AP233" s="4"/>
      <c r="AQ233" s="4"/>
      <c r="AR233" s="4"/>
    </row>
    <row r="234" spans="3:44" x14ac:dyDescent="0.2"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235"/>
      <c r="AG234" s="4"/>
      <c r="AH234" s="4"/>
      <c r="AI234" s="4"/>
      <c r="AJ234" s="4"/>
      <c r="AK234" s="4"/>
      <c r="AL234" s="4"/>
      <c r="AM234" s="4"/>
      <c r="AN234" s="4"/>
      <c r="AO234" s="4"/>
      <c r="AP234" s="4"/>
      <c r="AQ234" s="4"/>
      <c r="AR234" s="4"/>
    </row>
    <row r="235" spans="3:44" x14ac:dyDescent="0.2"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235"/>
      <c r="AG235" s="4"/>
      <c r="AH235" s="4"/>
      <c r="AI235" s="4"/>
      <c r="AJ235" s="4"/>
      <c r="AK235" s="4"/>
      <c r="AL235" s="4"/>
      <c r="AM235" s="4"/>
      <c r="AN235" s="4"/>
      <c r="AO235" s="4"/>
      <c r="AP235" s="4"/>
      <c r="AQ235" s="4"/>
      <c r="AR235" s="4"/>
    </row>
    <row r="236" spans="3:44" x14ac:dyDescent="0.2"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235"/>
      <c r="AG236" s="4"/>
      <c r="AH236" s="4"/>
      <c r="AI236" s="4"/>
      <c r="AJ236" s="4"/>
      <c r="AK236" s="4"/>
      <c r="AL236" s="4"/>
      <c r="AM236" s="4"/>
      <c r="AN236" s="4"/>
      <c r="AO236" s="4"/>
      <c r="AP236" s="4"/>
      <c r="AQ236" s="4"/>
      <c r="AR236" s="4"/>
    </row>
    <row r="237" spans="3:44" x14ac:dyDescent="0.2"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235"/>
      <c r="AG237" s="4"/>
      <c r="AH237" s="4"/>
      <c r="AI237" s="4"/>
      <c r="AJ237" s="4"/>
      <c r="AK237" s="4"/>
      <c r="AL237" s="4"/>
      <c r="AM237" s="4"/>
      <c r="AN237" s="4"/>
      <c r="AO237" s="4"/>
      <c r="AP237" s="4"/>
      <c r="AQ237" s="4"/>
      <c r="AR237" s="4"/>
    </row>
    <row r="238" spans="3:44" x14ac:dyDescent="0.2"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235"/>
      <c r="AG238" s="4"/>
      <c r="AH238" s="4"/>
      <c r="AI238" s="4"/>
      <c r="AJ238" s="4"/>
      <c r="AK238" s="4"/>
      <c r="AL238" s="4"/>
      <c r="AM238" s="4"/>
      <c r="AN238" s="4"/>
      <c r="AO238" s="4"/>
      <c r="AP238" s="4"/>
      <c r="AQ238" s="4"/>
      <c r="AR238" s="4"/>
    </row>
    <row r="239" spans="3:44" x14ac:dyDescent="0.2"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235"/>
      <c r="AG239" s="4"/>
      <c r="AH239" s="4"/>
      <c r="AI239" s="4"/>
      <c r="AJ239" s="4"/>
      <c r="AK239" s="4"/>
      <c r="AL239" s="4"/>
      <c r="AM239" s="4"/>
      <c r="AN239" s="4"/>
      <c r="AO239" s="4"/>
      <c r="AP239" s="4"/>
      <c r="AQ239" s="4"/>
      <c r="AR239" s="4"/>
    </row>
    <row r="240" spans="3:44" x14ac:dyDescent="0.2"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235"/>
      <c r="AG240" s="4"/>
      <c r="AH240" s="4"/>
      <c r="AI240" s="4"/>
      <c r="AJ240" s="4"/>
      <c r="AK240" s="4"/>
      <c r="AL240" s="4"/>
      <c r="AM240" s="4"/>
      <c r="AN240" s="4"/>
      <c r="AO240" s="4"/>
      <c r="AP240" s="4"/>
      <c r="AQ240" s="4"/>
      <c r="AR240" s="4"/>
    </row>
    <row r="241" spans="3:44" x14ac:dyDescent="0.2"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235"/>
      <c r="AG241" s="4"/>
      <c r="AH241" s="4"/>
      <c r="AI241" s="4"/>
      <c r="AJ241" s="4"/>
      <c r="AK241" s="4"/>
      <c r="AL241" s="4"/>
      <c r="AM241" s="4"/>
      <c r="AN241" s="4"/>
      <c r="AO241" s="4"/>
      <c r="AP241" s="4"/>
      <c r="AQ241" s="4"/>
      <c r="AR241" s="4"/>
    </row>
    <row r="242" spans="3:44" x14ac:dyDescent="0.2"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235"/>
      <c r="AG242" s="4"/>
      <c r="AH242" s="4"/>
      <c r="AI242" s="4"/>
      <c r="AJ242" s="4"/>
      <c r="AK242" s="4"/>
      <c r="AL242" s="4"/>
      <c r="AM242" s="4"/>
      <c r="AN242" s="4"/>
      <c r="AO242" s="4"/>
      <c r="AP242" s="4"/>
      <c r="AQ242" s="4"/>
      <c r="AR242" s="4"/>
    </row>
    <row r="243" spans="3:44" x14ac:dyDescent="0.2"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235"/>
      <c r="AG243" s="4"/>
      <c r="AH243" s="4"/>
      <c r="AI243" s="4"/>
      <c r="AJ243" s="4"/>
      <c r="AK243" s="4"/>
      <c r="AL243" s="4"/>
      <c r="AM243" s="4"/>
      <c r="AN243" s="4"/>
      <c r="AO243" s="4"/>
      <c r="AP243" s="4"/>
      <c r="AQ243" s="4"/>
      <c r="AR243" s="4"/>
    </row>
    <row r="244" spans="3:44" x14ac:dyDescent="0.2"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235"/>
      <c r="AG244" s="4"/>
      <c r="AH244" s="4"/>
      <c r="AI244" s="4"/>
      <c r="AJ244" s="4"/>
      <c r="AK244" s="4"/>
      <c r="AL244" s="4"/>
      <c r="AM244" s="4"/>
      <c r="AN244" s="4"/>
      <c r="AO244" s="4"/>
      <c r="AP244" s="4"/>
      <c r="AQ244" s="4"/>
      <c r="AR244" s="4"/>
    </row>
    <row r="245" spans="3:44" x14ac:dyDescent="0.2"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235"/>
      <c r="AG245" s="4"/>
      <c r="AH245" s="4"/>
      <c r="AI245" s="4"/>
      <c r="AJ245" s="4"/>
      <c r="AK245" s="4"/>
      <c r="AL245" s="4"/>
      <c r="AM245" s="4"/>
      <c r="AN245" s="4"/>
      <c r="AO245" s="4"/>
      <c r="AP245" s="4"/>
      <c r="AQ245" s="4"/>
      <c r="AR245" s="4"/>
    </row>
    <row r="246" spans="3:44" x14ac:dyDescent="0.2"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235"/>
      <c r="AG246" s="4"/>
      <c r="AH246" s="4"/>
      <c r="AI246" s="4"/>
      <c r="AJ246" s="4"/>
      <c r="AK246" s="4"/>
      <c r="AL246" s="4"/>
      <c r="AM246" s="4"/>
      <c r="AN246" s="4"/>
      <c r="AO246" s="4"/>
      <c r="AP246" s="4"/>
      <c r="AQ246" s="4"/>
      <c r="AR246" s="4"/>
    </row>
    <row r="247" spans="3:44" x14ac:dyDescent="0.2"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235"/>
      <c r="AG247" s="4"/>
      <c r="AH247" s="4"/>
      <c r="AI247" s="4"/>
      <c r="AJ247" s="4"/>
      <c r="AK247" s="4"/>
      <c r="AL247" s="4"/>
      <c r="AM247" s="4"/>
      <c r="AN247" s="4"/>
      <c r="AO247" s="4"/>
      <c r="AP247" s="4"/>
      <c r="AQ247" s="4"/>
      <c r="AR247" s="4"/>
    </row>
    <row r="248" spans="3:44" x14ac:dyDescent="0.2"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235"/>
      <c r="AG248" s="4"/>
      <c r="AH248" s="4"/>
      <c r="AI248" s="4"/>
      <c r="AJ248" s="4"/>
      <c r="AK248" s="4"/>
      <c r="AL248" s="4"/>
      <c r="AM248" s="4"/>
      <c r="AN248" s="4"/>
      <c r="AO248" s="4"/>
      <c r="AP248" s="4"/>
      <c r="AQ248" s="4"/>
      <c r="AR248" s="4"/>
    </row>
    <row r="249" spans="3:44" x14ac:dyDescent="0.2"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235"/>
      <c r="AG249" s="4"/>
      <c r="AH249" s="4"/>
      <c r="AI249" s="4"/>
      <c r="AJ249" s="4"/>
      <c r="AK249" s="4"/>
      <c r="AL249" s="4"/>
      <c r="AM249" s="4"/>
      <c r="AN249" s="4"/>
      <c r="AO249" s="4"/>
      <c r="AP249" s="4"/>
      <c r="AQ249" s="4"/>
      <c r="AR249" s="4"/>
    </row>
    <row r="250" spans="3:44" x14ac:dyDescent="0.2"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235"/>
      <c r="AG250" s="4"/>
      <c r="AH250" s="4"/>
      <c r="AI250" s="4"/>
      <c r="AJ250" s="4"/>
      <c r="AK250" s="4"/>
      <c r="AL250" s="4"/>
      <c r="AM250" s="4"/>
      <c r="AN250" s="4"/>
      <c r="AO250" s="4"/>
      <c r="AP250" s="4"/>
      <c r="AQ250" s="4"/>
      <c r="AR250" s="4"/>
    </row>
    <row r="251" spans="3:44" x14ac:dyDescent="0.2"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235"/>
      <c r="AG251" s="4"/>
      <c r="AH251" s="4"/>
      <c r="AI251" s="4"/>
      <c r="AJ251" s="4"/>
      <c r="AK251" s="4"/>
      <c r="AL251" s="4"/>
      <c r="AM251" s="4"/>
      <c r="AN251" s="4"/>
      <c r="AO251" s="4"/>
      <c r="AP251" s="4"/>
      <c r="AQ251" s="4"/>
      <c r="AR251" s="4"/>
    </row>
    <row r="252" spans="3:44" x14ac:dyDescent="0.2"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235"/>
      <c r="AG252" s="4"/>
      <c r="AH252" s="4"/>
      <c r="AI252" s="4"/>
      <c r="AJ252" s="4"/>
      <c r="AK252" s="4"/>
      <c r="AL252" s="4"/>
      <c r="AM252" s="4"/>
      <c r="AN252" s="4"/>
      <c r="AO252" s="4"/>
      <c r="AP252" s="4"/>
      <c r="AQ252" s="4"/>
      <c r="AR252" s="4"/>
    </row>
    <row r="253" spans="3:44" x14ac:dyDescent="0.2"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235"/>
      <c r="AG253" s="4"/>
      <c r="AH253" s="4"/>
      <c r="AI253" s="4"/>
      <c r="AJ253" s="4"/>
      <c r="AK253" s="4"/>
      <c r="AL253" s="4"/>
      <c r="AM253" s="4"/>
      <c r="AN253" s="4"/>
      <c r="AO253" s="4"/>
      <c r="AP253" s="4"/>
      <c r="AQ253" s="4"/>
      <c r="AR253" s="4"/>
    </row>
    <row r="254" spans="3:44" x14ac:dyDescent="0.2"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235"/>
      <c r="AG254" s="4"/>
      <c r="AH254" s="4"/>
      <c r="AI254" s="4"/>
      <c r="AJ254" s="4"/>
      <c r="AK254" s="4"/>
      <c r="AL254" s="4"/>
      <c r="AM254" s="4"/>
      <c r="AN254" s="4"/>
      <c r="AO254" s="4"/>
      <c r="AP254" s="4"/>
      <c r="AQ254" s="4"/>
      <c r="AR254" s="4"/>
    </row>
    <row r="255" spans="3:44" x14ac:dyDescent="0.2"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235"/>
      <c r="AG255" s="4"/>
      <c r="AH255" s="4"/>
      <c r="AI255" s="4"/>
      <c r="AJ255" s="4"/>
      <c r="AK255" s="4"/>
      <c r="AL255" s="4"/>
      <c r="AM255" s="4"/>
      <c r="AN255" s="4"/>
      <c r="AO255" s="4"/>
      <c r="AP255" s="4"/>
      <c r="AQ255" s="4"/>
      <c r="AR255" s="4"/>
    </row>
    <row r="256" spans="3:44" x14ac:dyDescent="0.2"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235"/>
      <c r="AG256" s="4"/>
      <c r="AH256" s="4"/>
      <c r="AI256" s="4"/>
      <c r="AJ256" s="4"/>
      <c r="AK256" s="4"/>
      <c r="AL256" s="4"/>
      <c r="AM256" s="4"/>
      <c r="AN256" s="4"/>
      <c r="AO256" s="4"/>
      <c r="AP256" s="4"/>
      <c r="AQ256" s="4"/>
      <c r="AR256" s="4"/>
    </row>
    <row r="257" spans="3:44" x14ac:dyDescent="0.2"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235"/>
      <c r="AG257" s="4"/>
      <c r="AH257" s="4"/>
      <c r="AI257" s="4"/>
      <c r="AJ257" s="4"/>
      <c r="AK257" s="4"/>
      <c r="AL257" s="4"/>
      <c r="AM257" s="4"/>
      <c r="AN257" s="4"/>
      <c r="AO257" s="4"/>
      <c r="AP257" s="4"/>
      <c r="AQ257" s="4"/>
      <c r="AR257" s="4"/>
    </row>
    <row r="258" spans="3:44" x14ac:dyDescent="0.2"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235"/>
      <c r="AG258" s="4"/>
      <c r="AH258" s="4"/>
      <c r="AI258" s="4"/>
      <c r="AJ258" s="4"/>
      <c r="AK258" s="4"/>
      <c r="AL258" s="4"/>
      <c r="AM258" s="4"/>
      <c r="AN258" s="4"/>
      <c r="AO258" s="4"/>
      <c r="AP258" s="4"/>
      <c r="AQ258" s="4"/>
      <c r="AR258" s="4"/>
    </row>
    <row r="259" spans="3:44" x14ac:dyDescent="0.2"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235"/>
      <c r="AG259" s="4"/>
      <c r="AH259" s="4"/>
      <c r="AI259" s="4"/>
      <c r="AJ259" s="4"/>
      <c r="AK259" s="4"/>
      <c r="AL259" s="4"/>
      <c r="AM259" s="4"/>
      <c r="AN259" s="4"/>
      <c r="AO259" s="4"/>
      <c r="AP259" s="4"/>
      <c r="AQ259" s="4"/>
      <c r="AR259" s="4"/>
    </row>
    <row r="260" spans="3:44" x14ac:dyDescent="0.2"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235"/>
      <c r="AG260" s="4"/>
      <c r="AH260" s="4"/>
      <c r="AI260" s="4"/>
      <c r="AJ260" s="4"/>
      <c r="AK260" s="4"/>
      <c r="AL260" s="4"/>
      <c r="AM260" s="4"/>
      <c r="AN260" s="4"/>
      <c r="AO260" s="4"/>
      <c r="AP260" s="4"/>
      <c r="AQ260" s="4"/>
      <c r="AR260" s="4"/>
    </row>
    <row r="261" spans="3:44" x14ac:dyDescent="0.2"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235"/>
      <c r="AG261" s="4"/>
      <c r="AH261" s="4"/>
      <c r="AI261" s="4"/>
      <c r="AJ261" s="4"/>
      <c r="AK261" s="4"/>
      <c r="AL261" s="4"/>
      <c r="AM261" s="4"/>
      <c r="AN261" s="4"/>
      <c r="AO261" s="4"/>
      <c r="AP261" s="4"/>
      <c r="AQ261" s="4"/>
      <c r="AR261" s="4"/>
    </row>
    <row r="262" spans="3:44" x14ac:dyDescent="0.2"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235"/>
      <c r="AG262" s="4"/>
      <c r="AH262" s="4"/>
      <c r="AI262" s="4"/>
      <c r="AJ262" s="4"/>
      <c r="AK262" s="4"/>
      <c r="AL262" s="4"/>
      <c r="AM262" s="4"/>
      <c r="AN262" s="4"/>
      <c r="AO262" s="4"/>
      <c r="AP262" s="4"/>
      <c r="AQ262" s="4"/>
      <c r="AR262" s="4"/>
    </row>
    <row r="263" spans="3:44" x14ac:dyDescent="0.2"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235"/>
      <c r="AG263" s="4"/>
      <c r="AH263" s="4"/>
      <c r="AI263" s="4"/>
      <c r="AJ263" s="4"/>
      <c r="AK263" s="4"/>
      <c r="AL263" s="4"/>
      <c r="AM263" s="4"/>
      <c r="AN263" s="4"/>
      <c r="AO263" s="4"/>
      <c r="AP263" s="4"/>
      <c r="AQ263" s="4"/>
      <c r="AR263" s="4"/>
    </row>
    <row r="264" spans="3:44" x14ac:dyDescent="0.2"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235"/>
      <c r="AG264" s="4"/>
      <c r="AH264" s="4"/>
      <c r="AI264" s="4"/>
      <c r="AJ264" s="4"/>
      <c r="AK264" s="4"/>
      <c r="AL264" s="4"/>
      <c r="AM264" s="4"/>
      <c r="AN264" s="4"/>
      <c r="AO264" s="4"/>
      <c r="AP264" s="4"/>
      <c r="AQ264" s="4"/>
      <c r="AR264" s="4"/>
    </row>
    <row r="265" spans="3:44" x14ac:dyDescent="0.2"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235"/>
      <c r="AG265" s="4"/>
      <c r="AH265" s="4"/>
      <c r="AI265" s="4"/>
      <c r="AJ265" s="4"/>
      <c r="AK265" s="4"/>
      <c r="AL265" s="4"/>
      <c r="AM265" s="4"/>
      <c r="AN265" s="4"/>
      <c r="AO265" s="4"/>
      <c r="AP265" s="4"/>
      <c r="AQ265" s="4"/>
      <c r="AR265" s="4"/>
    </row>
    <row r="266" spans="3:44" x14ac:dyDescent="0.2"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235"/>
      <c r="AG266" s="4"/>
      <c r="AH266" s="4"/>
      <c r="AI266" s="4"/>
      <c r="AJ266" s="4"/>
      <c r="AK266" s="4"/>
      <c r="AL266" s="4"/>
      <c r="AM266" s="4"/>
      <c r="AN266" s="4"/>
      <c r="AO266" s="4"/>
      <c r="AP266" s="4"/>
      <c r="AQ266" s="4"/>
      <c r="AR266" s="4"/>
    </row>
    <row r="267" spans="3:44" x14ac:dyDescent="0.2"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235"/>
      <c r="AG267" s="4"/>
      <c r="AH267" s="4"/>
      <c r="AI267" s="4"/>
      <c r="AJ267" s="4"/>
      <c r="AK267" s="4"/>
      <c r="AL267" s="4"/>
      <c r="AM267" s="4"/>
      <c r="AN267" s="4"/>
      <c r="AO267" s="4"/>
      <c r="AP267" s="4"/>
      <c r="AQ267" s="4"/>
      <c r="AR267" s="4"/>
    </row>
    <row r="268" spans="3:44" x14ac:dyDescent="0.2"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235"/>
      <c r="AG268" s="4"/>
      <c r="AH268" s="4"/>
      <c r="AI268" s="4"/>
      <c r="AJ268" s="4"/>
      <c r="AK268" s="4"/>
      <c r="AL268" s="4"/>
      <c r="AM268" s="4"/>
      <c r="AN268" s="4"/>
      <c r="AO268" s="4"/>
      <c r="AP268" s="4"/>
      <c r="AQ268" s="4"/>
      <c r="AR268" s="4"/>
    </row>
    <row r="269" spans="3:44" x14ac:dyDescent="0.2"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235"/>
      <c r="AG269" s="4"/>
      <c r="AH269" s="4"/>
      <c r="AI269" s="4"/>
      <c r="AJ269" s="4"/>
      <c r="AK269" s="4"/>
      <c r="AL269" s="4"/>
      <c r="AM269" s="4"/>
      <c r="AN269" s="4"/>
      <c r="AO269" s="4"/>
      <c r="AP269" s="4"/>
      <c r="AQ269" s="4"/>
      <c r="AR269" s="4"/>
    </row>
    <row r="270" spans="3:44" x14ac:dyDescent="0.2"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235"/>
      <c r="AG270" s="4"/>
      <c r="AH270" s="4"/>
      <c r="AI270" s="4"/>
      <c r="AJ270" s="4"/>
      <c r="AK270" s="4"/>
      <c r="AL270" s="4"/>
      <c r="AM270" s="4"/>
      <c r="AN270" s="4"/>
      <c r="AO270" s="4"/>
      <c r="AP270" s="4"/>
      <c r="AQ270" s="4"/>
      <c r="AR270" s="4"/>
    </row>
    <row r="271" spans="3:44" x14ac:dyDescent="0.2"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235"/>
      <c r="AG271" s="4"/>
      <c r="AH271" s="4"/>
      <c r="AI271" s="4"/>
      <c r="AJ271" s="4"/>
      <c r="AK271" s="4"/>
      <c r="AL271" s="4"/>
      <c r="AM271" s="4"/>
      <c r="AN271" s="4"/>
      <c r="AO271" s="4"/>
      <c r="AP271" s="4"/>
      <c r="AQ271" s="4"/>
      <c r="AR271" s="4"/>
    </row>
    <row r="272" spans="3:44" x14ac:dyDescent="0.2"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235"/>
      <c r="AG272" s="4"/>
      <c r="AH272" s="4"/>
      <c r="AI272" s="4"/>
      <c r="AJ272" s="4"/>
      <c r="AK272" s="4"/>
      <c r="AL272" s="4"/>
      <c r="AM272" s="4"/>
      <c r="AN272" s="4"/>
      <c r="AO272" s="4"/>
      <c r="AP272" s="4"/>
      <c r="AQ272" s="4"/>
      <c r="AR272" s="4"/>
    </row>
    <row r="273" spans="3:44" x14ac:dyDescent="0.2"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235"/>
      <c r="AG273" s="4"/>
      <c r="AH273" s="4"/>
      <c r="AI273" s="4"/>
      <c r="AJ273" s="4"/>
      <c r="AK273" s="4"/>
      <c r="AL273" s="4"/>
      <c r="AM273" s="4"/>
      <c r="AN273" s="4"/>
      <c r="AO273" s="4"/>
      <c r="AP273" s="4"/>
      <c r="AQ273" s="4"/>
      <c r="AR273" s="4"/>
    </row>
    <row r="274" spans="3:44" x14ac:dyDescent="0.2"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235"/>
      <c r="AG274" s="4"/>
      <c r="AH274" s="4"/>
      <c r="AI274" s="4"/>
      <c r="AJ274" s="4"/>
      <c r="AK274" s="4"/>
      <c r="AL274" s="4"/>
      <c r="AM274" s="4"/>
      <c r="AN274" s="4"/>
      <c r="AO274" s="4"/>
      <c r="AP274" s="4"/>
      <c r="AQ274" s="4"/>
      <c r="AR274" s="4"/>
    </row>
    <row r="275" spans="3:44" x14ac:dyDescent="0.2"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235"/>
      <c r="AG275" s="4"/>
      <c r="AH275" s="4"/>
      <c r="AI275" s="4"/>
      <c r="AJ275" s="4"/>
      <c r="AK275" s="4"/>
      <c r="AL275" s="4"/>
      <c r="AM275" s="4"/>
      <c r="AN275" s="4"/>
      <c r="AO275" s="4"/>
      <c r="AP275" s="4"/>
      <c r="AQ275" s="4"/>
      <c r="AR275" s="4"/>
    </row>
    <row r="276" spans="3:44" x14ac:dyDescent="0.2"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235"/>
      <c r="AG276" s="4"/>
      <c r="AH276" s="4"/>
      <c r="AI276" s="4"/>
      <c r="AJ276" s="4"/>
      <c r="AK276" s="4"/>
      <c r="AL276" s="4"/>
      <c r="AM276" s="4"/>
      <c r="AN276" s="4"/>
      <c r="AO276" s="4"/>
      <c r="AP276" s="4"/>
      <c r="AQ276" s="4"/>
      <c r="AR276" s="4"/>
    </row>
    <row r="277" spans="3:44" x14ac:dyDescent="0.2"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235"/>
      <c r="AG277" s="4"/>
      <c r="AH277" s="4"/>
      <c r="AI277" s="4"/>
      <c r="AJ277" s="4"/>
      <c r="AK277" s="4"/>
      <c r="AL277" s="4"/>
      <c r="AM277" s="4"/>
      <c r="AN277" s="4"/>
      <c r="AO277" s="4"/>
      <c r="AP277" s="4"/>
      <c r="AQ277" s="4"/>
      <c r="AR277" s="4"/>
    </row>
    <row r="278" spans="3:44" x14ac:dyDescent="0.2"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235"/>
      <c r="AG278" s="4"/>
      <c r="AH278" s="4"/>
      <c r="AI278" s="4"/>
      <c r="AJ278" s="4"/>
      <c r="AK278" s="4"/>
      <c r="AL278" s="4"/>
      <c r="AM278" s="4"/>
      <c r="AN278" s="4"/>
      <c r="AO278" s="4"/>
      <c r="AP278" s="4"/>
      <c r="AQ278" s="4"/>
      <c r="AR278" s="4"/>
    </row>
    <row r="279" spans="3:44" x14ac:dyDescent="0.2"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235"/>
      <c r="AG279" s="4"/>
      <c r="AH279" s="4"/>
      <c r="AI279" s="4"/>
      <c r="AJ279" s="4"/>
      <c r="AK279" s="4"/>
      <c r="AL279" s="4"/>
      <c r="AM279" s="4"/>
      <c r="AN279" s="4"/>
      <c r="AO279" s="4"/>
      <c r="AP279" s="4"/>
      <c r="AQ279" s="4"/>
      <c r="AR279" s="4"/>
    </row>
    <row r="280" spans="3:44" x14ac:dyDescent="0.2"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235"/>
      <c r="AG280" s="4"/>
      <c r="AH280" s="4"/>
      <c r="AI280" s="4"/>
      <c r="AJ280" s="4"/>
      <c r="AK280" s="4"/>
      <c r="AL280" s="4"/>
      <c r="AM280" s="4"/>
      <c r="AN280" s="4"/>
      <c r="AO280" s="4"/>
      <c r="AP280" s="4"/>
      <c r="AQ280" s="4"/>
      <c r="AR280" s="4"/>
    </row>
    <row r="281" spans="3:44" x14ac:dyDescent="0.2"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235"/>
      <c r="AG281" s="4"/>
      <c r="AH281" s="4"/>
      <c r="AI281" s="4"/>
      <c r="AJ281" s="4"/>
      <c r="AK281" s="4"/>
      <c r="AL281" s="4"/>
      <c r="AM281" s="4"/>
      <c r="AN281" s="4"/>
      <c r="AO281" s="4"/>
      <c r="AP281" s="4"/>
      <c r="AQ281" s="4"/>
      <c r="AR281" s="4"/>
    </row>
    <row r="282" spans="3:44" x14ac:dyDescent="0.2"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235"/>
      <c r="AG282" s="4"/>
      <c r="AH282" s="4"/>
      <c r="AI282" s="4"/>
      <c r="AJ282" s="4"/>
      <c r="AK282" s="4"/>
      <c r="AL282" s="4"/>
      <c r="AM282" s="4"/>
      <c r="AN282" s="4"/>
      <c r="AO282" s="4"/>
      <c r="AP282" s="4"/>
      <c r="AQ282" s="4"/>
      <c r="AR282" s="4"/>
    </row>
    <row r="283" spans="3:44" x14ac:dyDescent="0.2"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235"/>
      <c r="AG283" s="4"/>
      <c r="AH283" s="4"/>
      <c r="AI283" s="4"/>
      <c r="AJ283" s="4"/>
      <c r="AK283" s="4"/>
      <c r="AL283" s="4"/>
      <c r="AM283" s="4"/>
      <c r="AN283" s="4"/>
      <c r="AO283" s="4"/>
      <c r="AP283" s="4"/>
      <c r="AQ283" s="4"/>
      <c r="AR283" s="4"/>
    </row>
    <row r="284" spans="3:44" x14ac:dyDescent="0.2"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235"/>
      <c r="AG284" s="4"/>
      <c r="AH284" s="4"/>
      <c r="AI284" s="4"/>
      <c r="AJ284" s="4"/>
      <c r="AK284" s="4"/>
      <c r="AL284" s="4"/>
      <c r="AM284" s="4"/>
      <c r="AN284" s="4"/>
      <c r="AO284" s="4"/>
      <c r="AP284" s="4"/>
      <c r="AQ284" s="4"/>
      <c r="AR284" s="4"/>
    </row>
    <row r="285" spans="3:44" x14ac:dyDescent="0.2"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235"/>
      <c r="AG285" s="4"/>
      <c r="AH285" s="4"/>
      <c r="AI285" s="4"/>
      <c r="AJ285" s="4"/>
      <c r="AK285" s="4"/>
      <c r="AL285" s="4"/>
      <c r="AM285" s="4"/>
      <c r="AN285" s="4"/>
      <c r="AO285" s="4"/>
      <c r="AP285" s="4"/>
      <c r="AQ285" s="4"/>
      <c r="AR285" s="4"/>
    </row>
    <row r="286" spans="3:44" x14ac:dyDescent="0.2"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235"/>
      <c r="AG286" s="4"/>
      <c r="AH286" s="4"/>
      <c r="AI286" s="4"/>
      <c r="AJ286" s="4"/>
      <c r="AK286" s="4"/>
      <c r="AL286" s="4"/>
      <c r="AM286" s="4"/>
      <c r="AN286" s="4"/>
      <c r="AO286" s="4"/>
      <c r="AP286" s="4"/>
      <c r="AQ286" s="4"/>
      <c r="AR286" s="4"/>
    </row>
    <row r="287" spans="3:44" x14ac:dyDescent="0.2"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235"/>
      <c r="AG287" s="4"/>
      <c r="AH287" s="4"/>
      <c r="AI287" s="4"/>
      <c r="AJ287" s="4"/>
      <c r="AK287" s="4"/>
      <c r="AL287" s="4"/>
      <c r="AM287" s="4"/>
      <c r="AN287" s="4"/>
      <c r="AO287" s="4"/>
      <c r="AP287" s="4"/>
      <c r="AQ287" s="4"/>
      <c r="AR287" s="4"/>
    </row>
    <row r="288" spans="3:44" x14ac:dyDescent="0.2"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235"/>
      <c r="AG288" s="4"/>
      <c r="AH288" s="4"/>
      <c r="AI288" s="4"/>
      <c r="AJ288" s="4"/>
      <c r="AK288" s="4"/>
      <c r="AL288" s="4"/>
      <c r="AM288" s="4"/>
      <c r="AN288" s="4"/>
      <c r="AO288" s="4"/>
      <c r="AP288" s="4"/>
      <c r="AQ288" s="4"/>
      <c r="AR288" s="4"/>
    </row>
    <row r="289" spans="3:44" x14ac:dyDescent="0.2"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235"/>
      <c r="AG289" s="4"/>
      <c r="AH289" s="4"/>
      <c r="AI289" s="4"/>
      <c r="AJ289" s="4"/>
      <c r="AK289" s="4"/>
      <c r="AL289" s="4"/>
      <c r="AM289" s="4"/>
      <c r="AN289" s="4"/>
      <c r="AO289" s="4"/>
      <c r="AP289" s="4"/>
      <c r="AQ289" s="4"/>
      <c r="AR289" s="4"/>
    </row>
    <row r="290" spans="3:44" x14ac:dyDescent="0.2"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235"/>
      <c r="AG290" s="4"/>
      <c r="AH290" s="4"/>
      <c r="AI290" s="4"/>
      <c r="AJ290" s="4"/>
      <c r="AK290" s="4"/>
      <c r="AL290" s="4"/>
      <c r="AM290" s="4"/>
      <c r="AN290" s="4"/>
      <c r="AO290" s="4"/>
      <c r="AP290" s="4"/>
      <c r="AQ290" s="4"/>
      <c r="AR290" s="4"/>
    </row>
    <row r="291" spans="3:44" x14ac:dyDescent="0.2"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235"/>
      <c r="AG291" s="4"/>
      <c r="AH291" s="4"/>
      <c r="AI291" s="4"/>
      <c r="AJ291" s="4"/>
      <c r="AK291" s="4"/>
      <c r="AL291" s="4"/>
      <c r="AM291" s="4"/>
      <c r="AN291" s="4"/>
      <c r="AO291" s="4"/>
      <c r="AP291" s="4"/>
      <c r="AQ291" s="4"/>
      <c r="AR291" s="4"/>
    </row>
    <row r="292" spans="3:44" x14ac:dyDescent="0.2"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235"/>
      <c r="AG292" s="4"/>
      <c r="AH292" s="4"/>
      <c r="AI292" s="4"/>
      <c r="AJ292" s="4"/>
      <c r="AK292" s="4"/>
      <c r="AL292" s="4"/>
      <c r="AM292" s="4"/>
      <c r="AN292" s="4"/>
      <c r="AO292" s="4"/>
      <c r="AP292" s="4"/>
      <c r="AQ292" s="4"/>
      <c r="AR292" s="4"/>
    </row>
    <row r="293" spans="3:44" x14ac:dyDescent="0.2"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235"/>
      <c r="AG293" s="4"/>
      <c r="AH293" s="4"/>
      <c r="AI293" s="4"/>
      <c r="AJ293" s="4"/>
      <c r="AK293" s="4"/>
      <c r="AL293" s="4"/>
      <c r="AM293" s="4"/>
      <c r="AN293" s="4"/>
      <c r="AO293" s="4"/>
      <c r="AP293" s="4"/>
      <c r="AQ293" s="4"/>
      <c r="AR293" s="4"/>
    </row>
    <row r="294" spans="3:44" x14ac:dyDescent="0.2"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235"/>
      <c r="AG294" s="4"/>
      <c r="AH294" s="4"/>
      <c r="AI294" s="4"/>
      <c r="AJ294" s="4"/>
      <c r="AK294" s="4"/>
      <c r="AL294" s="4"/>
      <c r="AM294" s="4"/>
      <c r="AN294" s="4"/>
      <c r="AO294" s="4"/>
      <c r="AP294" s="4"/>
      <c r="AQ294" s="4"/>
      <c r="AR294" s="4"/>
    </row>
    <row r="295" spans="3:44" x14ac:dyDescent="0.2"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235"/>
      <c r="AG295" s="4"/>
      <c r="AH295" s="4"/>
      <c r="AI295" s="4"/>
      <c r="AJ295" s="4"/>
      <c r="AK295" s="4"/>
      <c r="AL295" s="4"/>
      <c r="AM295" s="4"/>
      <c r="AN295" s="4"/>
      <c r="AO295" s="4"/>
      <c r="AP295" s="4"/>
      <c r="AQ295" s="4"/>
      <c r="AR295" s="4"/>
    </row>
    <row r="296" spans="3:44" x14ac:dyDescent="0.2"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235"/>
      <c r="AG296" s="4"/>
      <c r="AH296" s="4"/>
      <c r="AI296" s="4"/>
      <c r="AJ296" s="4"/>
      <c r="AK296" s="4"/>
      <c r="AL296" s="4"/>
      <c r="AM296" s="4"/>
      <c r="AN296" s="4"/>
      <c r="AO296" s="4"/>
      <c r="AP296" s="4"/>
      <c r="AQ296" s="4"/>
      <c r="AR296" s="4"/>
    </row>
    <row r="297" spans="3:44" x14ac:dyDescent="0.2"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235"/>
      <c r="AG297" s="4"/>
      <c r="AH297" s="4"/>
      <c r="AI297" s="4"/>
      <c r="AJ297" s="4"/>
      <c r="AK297" s="4"/>
      <c r="AL297" s="4"/>
      <c r="AM297" s="4"/>
      <c r="AN297" s="4"/>
      <c r="AO297" s="4"/>
      <c r="AP297" s="4"/>
      <c r="AQ297" s="4"/>
      <c r="AR297" s="4"/>
    </row>
    <row r="298" spans="3:44" x14ac:dyDescent="0.2"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235"/>
      <c r="AG298" s="4"/>
      <c r="AH298" s="4"/>
      <c r="AI298" s="4"/>
      <c r="AJ298" s="4"/>
      <c r="AK298" s="4"/>
      <c r="AL298" s="4"/>
      <c r="AM298" s="4"/>
      <c r="AN298" s="4"/>
      <c r="AO298" s="4"/>
      <c r="AP298" s="4"/>
      <c r="AQ298" s="4"/>
      <c r="AR298" s="4"/>
    </row>
    <row r="299" spans="3:44" x14ac:dyDescent="0.2"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235"/>
      <c r="AG299" s="4"/>
      <c r="AH299" s="4"/>
      <c r="AI299" s="4"/>
      <c r="AJ299" s="4"/>
      <c r="AK299" s="4"/>
      <c r="AL299" s="4"/>
      <c r="AM299" s="4"/>
      <c r="AN299" s="4"/>
      <c r="AO299" s="4"/>
      <c r="AP299" s="4"/>
      <c r="AQ299" s="4"/>
      <c r="AR299" s="4"/>
    </row>
    <row r="300" spans="3:44" x14ac:dyDescent="0.2"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235"/>
      <c r="AG300" s="4"/>
      <c r="AH300" s="4"/>
      <c r="AI300" s="4"/>
      <c r="AJ300" s="4"/>
      <c r="AK300" s="4"/>
      <c r="AL300" s="4"/>
      <c r="AM300" s="4"/>
      <c r="AN300" s="4"/>
      <c r="AO300" s="4"/>
      <c r="AP300" s="4"/>
      <c r="AQ300" s="4"/>
      <c r="AR300" s="4"/>
    </row>
    <row r="301" spans="3:44" x14ac:dyDescent="0.2"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235"/>
      <c r="AG301" s="4"/>
      <c r="AH301" s="4"/>
      <c r="AI301" s="4"/>
      <c r="AJ301" s="4"/>
      <c r="AK301" s="4"/>
      <c r="AL301" s="4"/>
      <c r="AM301" s="4"/>
      <c r="AN301" s="4"/>
      <c r="AO301" s="4"/>
      <c r="AP301" s="4"/>
      <c r="AQ301" s="4"/>
      <c r="AR301" s="4"/>
    </row>
    <row r="302" spans="3:44" x14ac:dyDescent="0.2"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235"/>
      <c r="AG302" s="4"/>
      <c r="AH302" s="4"/>
      <c r="AI302" s="4"/>
      <c r="AJ302" s="4"/>
      <c r="AK302" s="4"/>
      <c r="AL302" s="4"/>
      <c r="AM302" s="4"/>
      <c r="AN302" s="4"/>
      <c r="AO302" s="4"/>
      <c r="AP302" s="4"/>
      <c r="AQ302" s="4"/>
      <c r="AR302" s="4"/>
    </row>
    <row r="303" spans="3:44" x14ac:dyDescent="0.2"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235"/>
      <c r="AG303" s="4"/>
      <c r="AH303" s="4"/>
      <c r="AI303" s="4"/>
      <c r="AJ303" s="4"/>
      <c r="AK303" s="4"/>
      <c r="AL303" s="4"/>
      <c r="AM303" s="4"/>
      <c r="AN303" s="4"/>
      <c r="AO303" s="4"/>
      <c r="AP303" s="4"/>
      <c r="AQ303" s="4"/>
      <c r="AR303" s="4"/>
    </row>
    <row r="304" spans="3:44" x14ac:dyDescent="0.2"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235"/>
      <c r="AG304" s="4"/>
      <c r="AH304" s="4"/>
      <c r="AI304" s="4"/>
      <c r="AJ304" s="4"/>
      <c r="AK304" s="4"/>
      <c r="AL304" s="4"/>
      <c r="AM304" s="4"/>
      <c r="AN304" s="4"/>
      <c r="AO304" s="4"/>
      <c r="AP304" s="4"/>
      <c r="AQ304" s="4"/>
      <c r="AR304" s="4"/>
    </row>
    <row r="305" spans="3:44" x14ac:dyDescent="0.2"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235"/>
      <c r="AG305" s="4"/>
      <c r="AH305" s="4"/>
      <c r="AI305" s="4"/>
      <c r="AJ305" s="4"/>
      <c r="AK305" s="4"/>
      <c r="AL305" s="4"/>
      <c r="AM305" s="4"/>
      <c r="AN305" s="4"/>
      <c r="AO305" s="4"/>
      <c r="AP305" s="4"/>
      <c r="AQ305" s="4"/>
      <c r="AR305" s="4"/>
    </row>
    <row r="306" spans="3:44" x14ac:dyDescent="0.2"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235"/>
      <c r="AG306" s="4"/>
      <c r="AH306" s="4"/>
      <c r="AI306" s="4"/>
      <c r="AJ306" s="4"/>
      <c r="AK306" s="4"/>
      <c r="AL306" s="4"/>
      <c r="AM306" s="4"/>
      <c r="AN306" s="4"/>
      <c r="AO306" s="4"/>
      <c r="AP306" s="4"/>
      <c r="AQ306" s="4"/>
      <c r="AR306" s="4"/>
    </row>
    <row r="307" spans="3:44" x14ac:dyDescent="0.2"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235"/>
      <c r="AG307" s="4"/>
      <c r="AH307" s="4"/>
      <c r="AI307" s="4"/>
      <c r="AJ307" s="4"/>
      <c r="AK307" s="4"/>
      <c r="AL307" s="4"/>
      <c r="AM307" s="4"/>
      <c r="AN307" s="4"/>
      <c r="AO307" s="4"/>
      <c r="AP307" s="4"/>
      <c r="AQ307" s="4"/>
      <c r="AR307" s="4"/>
    </row>
    <row r="308" spans="3:44" x14ac:dyDescent="0.2"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235"/>
      <c r="AG308" s="4"/>
      <c r="AH308" s="4"/>
      <c r="AI308" s="4"/>
      <c r="AJ308" s="4"/>
      <c r="AK308" s="4"/>
      <c r="AL308" s="4"/>
      <c r="AM308" s="4"/>
      <c r="AN308" s="4"/>
      <c r="AO308" s="4"/>
      <c r="AP308" s="4"/>
      <c r="AQ308" s="4"/>
      <c r="AR308" s="4"/>
    </row>
    <row r="309" spans="3:44" x14ac:dyDescent="0.2"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235"/>
      <c r="AG309" s="4"/>
      <c r="AH309" s="4"/>
      <c r="AI309" s="4"/>
      <c r="AJ309" s="4"/>
      <c r="AK309" s="4"/>
      <c r="AL309" s="4"/>
      <c r="AM309" s="4"/>
      <c r="AN309" s="4"/>
      <c r="AO309" s="4"/>
      <c r="AP309" s="4"/>
      <c r="AQ309" s="4"/>
      <c r="AR309" s="4"/>
    </row>
    <row r="310" spans="3:44" x14ac:dyDescent="0.2"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235"/>
      <c r="AG310" s="4"/>
      <c r="AH310" s="4"/>
      <c r="AI310" s="4"/>
      <c r="AJ310" s="4"/>
      <c r="AK310" s="4"/>
      <c r="AL310" s="4"/>
      <c r="AM310" s="4"/>
      <c r="AN310" s="4"/>
      <c r="AO310" s="4"/>
      <c r="AP310" s="4"/>
      <c r="AQ310" s="4"/>
      <c r="AR310" s="4"/>
    </row>
    <row r="311" spans="3:44" x14ac:dyDescent="0.2"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235"/>
      <c r="AG311" s="4"/>
      <c r="AH311" s="4"/>
      <c r="AI311" s="4"/>
      <c r="AJ311" s="4"/>
      <c r="AK311" s="4"/>
      <c r="AL311" s="4"/>
      <c r="AM311" s="4"/>
      <c r="AN311" s="4"/>
      <c r="AO311" s="4"/>
      <c r="AP311" s="4"/>
      <c r="AQ311" s="4"/>
      <c r="AR311" s="4"/>
    </row>
    <row r="312" spans="3:44" x14ac:dyDescent="0.2"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235"/>
      <c r="AG312" s="4"/>
      <c r="AH312" s="4"/>
      <c r="AI312" s="4"/>
      <c r="AJ312" s="4"/>
      <c r="AK312" s="4"/>
      <c r="AL312" s="4"/>
      <c r="AM312" s="4"/>
      <c r="AN312" s="4"/>
      <c r="AO312" s="4"/>
      <c r="AP312" s="4"/>
      <c r="AQ312" s="4"/>
      <c r="AR312" s="4"/>
    </row>
    <row r="313" spans="3:44" x14ac:dyDescent="0.2"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235"/>
      <c r="AG313" s="4"/>
      <c r="AH313" s="4"/>
      <c r="AI313" s="4"/>
      <c r="AJ313" s="4"/>
      <c r="AK313" s="4"/>
      <c r="AL313" s="4"/>
      <c r="AM313" s="4"/>
      <c r="AN313" s="4"/>
      <c r="AO313" s="4"/>
      <c r="AP313" s="4"/>
      <c r="AQ313" s="4"/>
      <c r="AR313" s="4"/>
    </row>
    <row r="314" spans="3:44" x14ac:dyDescent="0.2"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  <c r="AF314" s="235"/>
      <c r="AG314" s="4"/>
      <c r="AH314" s="4"/>
      <c r="AI314" s="4"/>
      <c r="AJ314" s="4"/>
      <c r="AK314" s="4"/>
      <c r="AL314" s="4"/>
      <c r="AM314" s="4"/>
      <c r="AN314" s="4"/>
      <c r="AO314" s="4"/>
      <c r="AP314" s="4"/>
      <c r="AQ314" s="4"/>
      <c r="AR314" s="4"/>
    </row>
    <row r="315" spans="3:44" x14ac:dyDescent="0.2"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  <c r="AF315" s="235"/>
      <c r="AG315" s="4"/>
      <c r="AH315" s="4"/>
      <c r="AI315" s="4"/>
      <c r="AJ315" s="4"/>
      <c r="AK315" s="4"/>
      <c r="AL315" s="4"/>
      <c r="AM315" s="4"/>
      <c r="AN315" s="4"/>
      <c r="AO315" s="4"/>
      <c r="AP315" s="4"/>
      <c r="AQ315" s="4"/>
      <c r="AR315" s="4"/>
    </row>
    <row r="316" spans="3:44" x14ac:dyDescent="0.2"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235"/>
      <c r="AG316" s="4"/>
      <c r="AH316" s="4"/>
      <c r="AI316" s="4"/>
      <c r="AJ316" s="4"/>
      <c r="AK316" s="4"/>
      <c r="AL316" s="4"/>
      <c r="AM316" s="4"/>
      <c r="AN316" s="4"/>
      <c r="AO316" s="4"/>
      <c r="AP316" s="4"/>
      <c r="AQ316" s="4"/>
      <c r="AR316" s="4"/>
    </row>
    <row r="317" spans="3:44" x14ac:dyDescent="0.2"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  <c r="AF317" s="235"/>
      <c r="AG317" s="4"/>
      <c r="AH317" s="4"/>
      <c r="AI317" s="4"/>
      <c r="AJ317" s="4"/>
      <c r="AK317" s="4"/>
      <c r="AL317" s="4"/>
      <c r="AM317" s="4"/>
      <c r="AN317" s="4"/>
      <c r="AO317" s="4"/>
      <c r="AP317" s="4"/>
      <c r="AQ317" s="4"/>
      <c r="AR317" s="4"/>
    </row>
    <row r="318" spans="3:44" x14ac:dyDescent="0.2"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  <c r="AF318" s="235"/>
      <c r="AG318" s="4"/>
      <c r="AH318" s="4"/>
      <c r="AI318" s="4"/>
      <c r="AJ318" s="4"/>
      <c r="AK318" s="4"/>
      <c r="AL318" s="4"/>
      <c r="AM318" s="4"/>
      <c r="AN318" s="4"/>
      <c r="AO318" s="4"/>
      <c r="AP318" s="4"/>
      <c r="AQ318" s="4"/>
      <c r="AR318" s="4"/>
    </row>
    <row r="319" spans="3:44" x14ac:dyDescent="0.2"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  <c r="AF319" s="235"/>
      <c r="AG319" s="4"/>
      <c r="AH319" s="4"/>
      <c r="AI319" s="4"/>
      <c r="AJ319" s="4"/>
      <c r="AK319" s="4"/>
      <c r="AL319" s="4"/>
      <c r="AM319" s="4"/>
      <c r="AN319" s="4"/>
      <c r="AO319" s="4"/>
      <c r="AP319" s="4"/>
      <c r="AQ319" s="4"/>
      <c r="AR319" s="4"/>
    </row>
    <row r="320" spans="3:44" x14ac:dyDescent="0.2"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  <c r="AF320" s="235"/>
      <c r="AG320" s="4"/>
      <c r="AH320" s="4"/>
      <c r="AI320" s="4"/>
      <c r="AJ320" s="4"/>
      <c r="AK320" s="4"/>
      <c r="AL320" s="4"/>
      <c r="AM320" s="4"/>
      <c r="AN320" s="4"/>
      <c r="AO320" s="4"/>
      <c r="AP320" s="4"/>
      <c r="AQ320" s="4"/>
      <c r="AR320" s="4"/>
    </row>
    <row r="321" spans="3:44" x14ac:dyDescent="0.2"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  <c r="AF321" s="235"/>
      <c r="AG321" s="4"/>
      <c r="AH321" s="4"/>
      <c r="AI321" s="4"/>
      <c r="AJ321" s="4"/>
      <c r="AK321" s="4"/>
      <c r="AL321" s="4"/>
      <c r="AM321" s="4"/>
      <c r="AN321" s="4"/>
      <c r="AO321" s="4"/>
      <c r="AP321" s="4"/>
      <c r="AQ321" s="4"/>
      <c r="AR321" s="4"/>
    </row>
    <row r="322" spans="3:44" x14ac:dyDescent="0.2"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  <c r="AF322" s="235"/>
      <c r="AG322" s="4"/>
      <c r="AH322" s="4"/>
      <c r="AI322" s="4"/>
      <c r="AJ322" s="4"/>
      <c r="AK322" s="4"/>
      <c r="AL322" s="4"/>
      <c r="AM322" s="4"/>
      <c r="AN322" s="4"/>
      <c r="AO322" s="4"/>
      <c r="AP322" s="4"/>
      <c r="AQ322" s="4"/>
      <c r="AR322" s="4"/>
    </row>
    <row r="323" spans="3:44" x14ac:dyDescent="0.2"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  <c r="AF323" s="235"/>
      <c r="AG323" s="4"/>
      <c r="AH323" s="4"/>
      <c r="AI323" s="4"/>
      <c r="AJ323" s="4"/>
      <c r="AK323" s="4"/>
      <c r="AL323" s="4"/>
      <c r="AM323" s="4"/>
      <c r="AN323" s="4"/>
      <c r="AO323" s="4"/>
      <c r="AP323" s="4"/>
      <c r="AQ323" s="4"/>
      <c r="AR323" s="4"/>
    </row>
    <row r="324" spans="3:44" x14ac:dyDescent="0.2"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  <c r="AF324" s="235"/>
      <c r="AG324" s="4"/>
      <c r="AH324" s="4"/>
      <c r="AI324" s="4"/>
      <c r="AJ324" s="4"/>
      <c r="AK324" s="4"/>
      <c r="AL324" s="4"/>
      <c r="AM324" s="4"/>
      <c r="AN324" s="4"/>
      <c r="AO324" s="4"/>
      <c r="AP324" s="4"/>
      <c r="AQ324" s="4"/>
      <c r="AR324" s="4"/>
    </row>
    <row r="325" spans="3:44" x14ac:dyDescent="0.2"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  <c r="AF325" s="235"/>
      <c r="AG325" s="4"/>
      <c r="AH325" s="4"/>
      <c r="AI325" s="4"/>
      <c r="AJ325" s="4"/>
      <c r="AK325" s="4"/>
      <c r="AL325" s="4"/>
      <c r="AM325" s="4"/>
      <c r="AN325" s="4"/>
      <c r="AO325" s="4"/>
      <c r="AP325" s="4"/>
      <c r="AQ325" s="4"/>
      <c r="AR325" s="4"/>
    </row>
    <row r="326" spans="3:44" x14ac:dyDescent="0.2"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  <c r="AF326" s="235"/>
      <c r="AG326" s="4"/>
      <c r="AH326" s="4"/>
      <c r="AI326" s="4"/>
      <c r="AJ326" s="4"/>
      <c r="AK326" s="4"/>
      <c r="AL326" s="4"/>
      <c r="AM326" s="4"/>
      <c r="AN326" s="4"/>
      <c r="AO326" s="4"/>
      <c r="AP326" s="4"/>
      <c r="AQ326" s="4"/>
      <c r="AR326" s="4"/>
    </row>
    <row r="327" spans="3:44" x14ac:dyDescent="0.2"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  <c r="AF327" s="235"/>
      <c r="AG327" s="4"/>
      <c r="AH327" s="4"/>
      <c r="AI327" s="4"/>
      <c r="AJ327" s="4"/>
      <c r="AK327" s="4"/>
      <c r="AL327" s="4"/>
      <c r="AM327" s="4"/>
      <c r="AN327" s="4"/>
      <c r="AO327" s="4"/>
      <c r="AP327" s="4"/>
      <c r="AQ327" s="4"/>
      <c r="AR327" s="4"/>
    </row>
    <row r="328" spans="3:44" x14ac:dyDescent="0.2"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  <c r="AF328" s="235"/>
      <c r="AG328" s="4"/>
      <c r="AH328" s="4"/>
      <c r="AI328" s="4"/>
      <c r="AJ328" s="4"/>
      <c r="AK328" s="4"/>
      <c r="AL328" s="4"/>
      <c r="AM328" s="4"/>
      <c r="AN328" s="4"/>
      <c r="AO328" s="4"/>
      <c r="AP328" s="4"/>
      <c r="AQ328" s="4"/>
      <c r="AR328" s="4"/>
    </row>
    <row r="329" spans="3:44" x14ac:dyDescent="0.2"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  <c r="AF329" s="235"/>
      <c r="AG329" s="4"/>
      <c r="AH329" s="4"/>
      <c r="AI329" s="4"/>
      <c r="AJ329" s="4"/>
      <c r="AK329" s="4"/>
      <c r="AL329" s="4"/>
      <c r="AM329" s="4"/>
      <c r="AN329" s="4"/>
      <c r="AO329" s="4"/>
      <c r="AP329" s="4"/>
      <c r="AQ329" s="4"/>
      <c r="AR329" s="4"/>
    </row>
    <row r="330" spans="3:44" x14ac:dyDescent="0.2"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  <c r="AF330" s="235"/>
      <c r="AG330" s="4"/>
      <c r="AH330" s="4"/>
      <c r="AI330" s="4"/>
      <c r="AJ330" s="4"/>
      <c r="AK330" s="4"/>
      <c r="AL330" s="4"/>
      <c r="AM330" s="4"/>
      <c r="AN330" s="4"/>
      <c r="AO330" s="4"/>
      <c r="AP330" s="4"/>
      <c r="AQ330" s="4"/>
      <c r="AR330" s="4"/>
    </row>
    <row r="331" spans="3:44" x14ac:dyDescent="0.2"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  <c r="AF331" s="235"/>
      <c r="AG331" s="4"/>
      <c r="AH331" s="4"/>
      <c r="AI331" s="4"/>
      <c r="AJ331" s="4"/>
      <c r="AK331" s="4"/>
      <c r="AL331" s="4"/>
      <c r="AM331" s="4"/>
      <c r="AN331" s="4"/>
      <c r="AO331" s="4"/>
      <c r="AP331" s="4"/>
      <c r="AQ331" s="4"/>
      <c r="AR331" s="4"/>
    </row>
    <row r="332" spans="3:44" x14ac:dyDescent="0.2"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  <c r="AF332" s="235"/>
      <c r="AG332" s="4"/>
      <c r="AH332" s="4"/>
      <c r="AI332" s="4"/>
      <c r="AJ332" s="4"/>
      <c r="AK332" s="4"/>
      <c r="AL332" s="4"/>
      <c r="AM332" s="4"/>
      <c r="AN332" s="4"/>
      <c r="AO332" s="4"/>
      <c r="AP332" s="4"/>
      <c r="AQ332" s="4"/>
      <c r="AR332" s="4"/>
    </row>
    <row r="333" spans="3:44" x14ac:dyDescent="0.2"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  <c r="AF333" s="235"/>
      <c r="AG333" s="4"/>
      <c r="AH333" s="4"/>
      <c r="AI333" s="4"/>
      <c r="AJ333" s="4"/>
      <c r="AK333" s="4"/>
      <c r="AL333" s="4"/>
      <c r="AM333" s="4"/>
      <c r="AN333" s="4"/>
      <c r="AO333" s="4"/>
      <c r="AP333" s="4"/>
      <c r="AQ333" s="4"/>
      <c r="AR333" s="4"/>
    </row>
    <row r="334" spans="3:44" x14ac:dyDescent="0.2"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  <c r="AF334" s="235"/>
      <c r="AG334" s="4"/>
      <c r="AH334" s="4"/>
      <c r="AI334" s="4"/>
      <c r="AJ334" s="4"/>
      <c r="AK334" s="4"/>
      <c r="AL334" s="4"/>
      <c r="AM334" s="4"/>
      <c r="AN334" s="4"/>
      <c r="AO334" s="4"/>
      <c r="AP334" s="4"/>
      <c r="AQ334" s="4"/>
      <c r="AR334" s="4"/>
    </row>
    <row r="335" spans="3:44" x14ac:dyDescent="0.2"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  <c r="AF335" s="235"/>
      <c r="AG335" s="4"/>
      <c r="AH335" s="4"/>
      <c r="AI335" s="4"/>
      <c r="AJ335" s="4"/>
      <c r="AK335" s="4"/>
      <c r="AL335" s="4"/>
      <c r="AM335" s="4"/>
      <c r="AN335" s="4"/>
      <c r="AO335" s="4"/>
      <c r="AP335" s="4"/>
      <c r="AQ335" s="4"/>
      <c r="AR335" s="4"/>
    </row>
    <row r="336" spans="3:44" x14ac:dyDescent="0.2"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  <c r="AF336" s="235"/>
      <c r="AG336" s="4"/>
      <c r="AH336" s="4"/>
      <c r="AI336" s="4"/>
      <c r="AJ336" s="4"/>
      <c r="AK336" s="4"/>
      <c r="AL336" s="4"/>
      <c r="AM336" s="4"/>
      <c r="AN336" s="4"/>
      <c r="AO336" s="4"/>
      <c r="AP336" s="4"/>
      <c r="AQ336" s="4"/>
      <c r="AR336" s="4"/>
    </row>
    <row r="337" spans="3:44" x14ac:dyDescent="0.2"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  <c r="AF337" s="235"/>
      <c r="AG337" s="4"/>
      <c r="AH337" s="4"/>
      <c r="AI337" s="4"/>
      <c r="AJ337" s="4"/>
      <c r="AK337" s="4"/>
      <c r="AL337" s="4"/>
      <c r="AM337" s="4"/>
      <c r="AN337" s="4"/>
      <c r="AO337" s="4"/>
      <c r="AP337" s="4"/>
      <c r="AQ337" s="4"/>
      <c r="AR337" s="4"/>
    </row>
    <row r="338" spans="3:44" x14ac:dyDescent="0.2"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  <c r="AF338" s="235"/>
      <c r="AG338" s="4"/>
      <c r="AH338" s="4"/>
      <c r="AI338" s="4"/>
      <c r="AJ338" s="4"/>
      <c r="AK338" s="4"/>
      <c r="AL338" s="4"/>
      <c r="AM338" s="4"/>
      <c r="AN338" s="4"/>
      <c r="AO338" s="4"/>
      <c r="AP338" s="4"/>
      <c r="AQ338" s="4"/>
      <c r="AR338" s="4"/>
    </row>
    <row r="339" spans="3:44" x14ac:dyDescent="0.2"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  <c r="AF339" s="235"/>
      <c r="AG339" s="4"/>
      <c r="AH339" s="4"/>
      <c r="AI339" s="4"/>
      <c r="AJ339" s="4"/>
      <c r="AK339" s="4"/>
      <c r="AL339" s="4"/>
      <c r="AM339" s="4"/>
      <c r="AN339" s="4"/>
      <c r="AO339" s="4"/>
      <c r="AP339" s="4"/>
      <c r="AQ339" s="4"/>
      <c r="AR339" s="4"/>
    </row>
    <row r="340" spans="3:44" x14ac:dyDescent="0.2"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  <c r="AF340" s="235"/>
      <c r="AG340" s="4"/>
      <c r="AH340" s="4"/>
      <c r="AI340" s="4"/>
      <c r="AJ340" s="4"/>
      <c r="AK340" s="4"/>
      <c r="AL340" s="4"/>
      <c r="AM340" s="4"/>
      <c r="AN340" s="4"/>
      <c r="AO340" s="4"/>
      <c r="AP340" s="4"/>
      <c r="AQ340" s="4"/>
      <c r="AR340" s="4"/>
    </row>
    <row r="341" spans="3:44" x14ac:dyDescent="0.2"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  <c r="AF341" s="235"/>
      <c r="AG341" s="4"/>
      <c r="AH341" s="4"/>
      <c r="AI341" s="4"/>
      <c r="AJ341" s="4"/>
      <c r="AK341" s="4"/>
      <c r="AL341" s="4"/>
      <c r="AM341" s="4"/>
      <c r="AN341" s="4"/>
      <c r="AO341" s="4"/>
      <c r="AP341" s="4"/>
      <c r="AQ341" s="4"/>
      <c r="AR341" s="4"/>
    </row>
    <row r="342" spans="3:44" x14ac:dyDescent="0.2"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  <c r="AF342" s="235"/>
      <c r="AG342" s="4"/>
      <c r="AH342" s="4"/>
      <c r="AI342" s="4"/>
      <c r="AJ342" s="4"/>
      <c r="AK342" s="4"/>
      <c r="AL342" s="4"/>
      <c r="AM342" s="4"/>
      <c r="AN342" s="4"/>
      <c r="AO342" s="4"/>
      <c r="AP342" s="4"/>
      <c r="AQ342" s="4"/>
      <c r="AR342" s="4"/>
    </row>
    <row r="343" spans="3:44" x14ac:dyDescent="0.2"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  <c r="AF343" s="235"/>
      <c r="AG343" s="4"/>
      <c r="AH343" s="4"/>
      <c r="AI343" s="4"/>
      <c r="AJ343" s="4"/>
      <c r="AK343" s="4"/>
      <c r="AL343" s="4"/>
      <c r="AM343" s="4"/>
      <c r="AN343" s="4"/>
      <c r="AO343" s="4"/>
      <c r="AP343" s="4"/>
      <c r="AQ343" s="4"/>
      <c r="AR343" s="4"/>
    </row>
    <row r="344" spans="3:44" x14ac:dyDescent="0.2"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  <c r="AF344" s="235"/>
      <c r="AG344" s="4"/>
      <c r="AH344" s="4"/>
      <c r="AI344" s="4"/>
      <c r="AJ344" s="4"/>
      <c r="AK344" s="4"/>
      <c r="AL344" s="4"/>
      <c r="AM344" s="4"/>
      <c r="AN344" s="4"/>
      <c r="AO344" s="4"/>
      <c r="AP344" s="4"/>
      <c r="AQ344" s="4"/>
      <c r="AR344" s="4"/>
    </row>
    <row r="345" spans="3:44" x14ac:dyDescent="0.2"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4"/>
      <c r="AF345" s="235"/>
      <c r="AG345" s="4"/>
      <c r="AH345" s="4"/>
      <c r="AI345" s="4"/>
      <c r="AJ345" s="4"/>
      <c r="AK345" s="4"/>
      <c r="AL345" s="4"/>
      <c r="AM345" s="4"/>
      <c r="AN345" s="4"/>
      <c r="AO345" s="4"/>
      <c r="AP345" s="4"/>
      <c r="AQ345" s="4"/>
      <c r="AR345" s="4"/>
    </row>
    <row r="346" spans="3:44" x14ac:dyDescent="0.2"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  <c r="AE346" s="4"/>
      <c r="AF346" s="235"/>
      <c r="AG346" s="4"/>
      <c r="AH346" s="4"/>
      <c r="AI346" s="4"/>
      <c r="AJ346" s="4"/>
      <c r="AK346" s="4"/>
      <c r="AL346" s="4"/>
      <c r="AM346" s="4"/>
      <c r="AN346" s="4"/>
      <c r="AO346" s="4"/>
      <c r="AP346" s="4"/>
      <c r="AQ346" s="4"/>
      <c r="AR346" s="4"/>
    </row>
    <row r="347" spans="3:44" x14ac:dyDescent="0.2"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  <c r="AF347" s="235"/>
      <c r="AG347" s="4"/>
      <c r="AH347" s="4"/>
      <c r="AI347" s="4"/>
      <c r="AJ347" s="4"/>
      <c r="AK347" s="4"/>
      <c r="AL347" s="4"/>
      <c r="AM347" s="4"/>
      <c r="AN347" s="4"/>
      <c r="AO347" s="4"/>
      <c r="AP347" s="4"/>
      <c r="AQ347" s="4"/>
      <c r="AR347" s="4"/>
    </row>
    <row r="348" spans="3:44" x14ac:dyDescent="0.2"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  <c r="AF348" s="235"/>
      <c r="AG348" s="4"/>
      <c r="AH348" s="4"/>
      <c r="AI348" s="4"/>
      <c r="AJ348" s="4"/>
      <c r="AK348" s="4"/>
      <c r="AL348" s="4"/>
      <c r="AM348" s="4"/>
      <c r="AN348" s="4"/>
      <c r="AO348" s="4"/>
      <c r="AP348" s="4"/>
      <c r="AQ348" s="4"/>
      <c r="AR348" s="4"/>
    </row>
    <row r="349" spans="3:44" x14ac:dyDescent="0.2"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235"/>
      <c r="AG349" s="4"/>
      <c r="AH349" s="4"/>
      <c r="AI349" s="4"/>
      <c r="AJ349" s="4"/>
      <c r="AK349" s="4"/>
      <c r="AL349" s="4"/>
      <c r="AM349" s="4"/>
      <c r="AN349" s="4"/>
      <c r="AO349" s="4"/>
      <c r="AP349" s="4"/>
      <c r="AQ349" s="4"/>
      <c r="AR349" s="4"/>
    </row>
    <row r="350" spans="3:44" x14ac:dyDescent="0.2"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  <c r="AF350" s="235"/>
      <c r="AG350" s="4"/>
      <c r="AH350" s="4"/>
      <c r="AI350" s="4"/>
      <c r="AJ350" s="4"/>
      <c r="AK350" s="4"/>
      <c r="AL350" s="4"/>
      <c r="AM350" s="4"/>
      <c r="AN350" s="4"/>
      <c r="AO350" s="4"/>
      <c r="AP350" s="4"/>
      <c r="AQ350" s="4"/>
      <c r="AR350" s="4"/>
    </row>
    <row r="351" spans="3:44" x14ac:dyDescent="0.2"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  <c r="AF351" s="235"/>
      <c r="AG351" s="4"/>
      <c r="AH351" s="4"/>
      <c r="AI351" s="4"/>
      <c r="AJ351" s="4"/>
      <c r="AK351" s="4"/>
      <c r="AL351" s="4"/>
      <c r="AM351" s="4"/>
      <c r="AN351" s="4"/>
      <c r="AO351" s="4"/>
      <c r="AP351" s="4"/>
      <c r="AQ351" s="4"/>
      <c r="AR351" s="4"/>
    </row>
    <row r="352" spans="3:44" x14ac:dyDescent="0.2"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  <c r="AF352" s="235"/>
      <c r="AG352" s="4"/>
      <c r="AH352" s="4"/>
      <c r="AI352" s="4"/>
      <c r="AJ352" s="4"/>
      <c r="AK352" s="4"/>
      <c r="AL352" s="4"/>
      <c r="AM352" s="4"/>
      <c r="AN352" s="4"/>
      <c r="AO352" s="4"/>
      <c r="AP352" s="4"/>
      <c r="AQ352" s="4"/>
      <c r="AR352" s="4"/>
    </row>
    <row r="353" spans="3:44" x14ac:dyDescent="0.2"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  <c r="AF353" s="235"/>
      <c r="AG353" s="4"/>
      <c r="AH353" s="4"/>
      <c r="AI353" s="4"/>
      <c r="AJ353" s="4"/>
      <c r="AK353" s="4"/>
      <c r="AL353" s="4"/>
      <c r="AM353" s="4"/>
      <c r="AN353" s="4"/>
      <c r="AO353" s="4"/>
      <c r="AP353" s="4"/>
      <c r="AQ353" s="4"/>
      <c r="AR353" s="4"/>
    </row>
    <row r="354" spans="3:44" x14ac:dyDescent="0.2"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  <c r="AF354" s="235"/>
      <c r="AG354" s="4"/>
      <c r="AH354" s="4"/>
      <c r="AI354" s="4"/>
      <c r="AJ354" s="4"/>
      <c r="AK354" s="4"/>
      <c r="AL354" s="4"/>
      <c r="AM354" s="4"/>
      <c r="AN354" s="4"/>
      <c r="AO354" s="4"/>
      <c r="AP354" s="4"/>
      <c r="AQ354" s="4"/>
      <c r="AR354" s="4"/>
    </row>
    <row r="355" spans="3:44" x14ac:dyDescent="0.2"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  <c r="AF355" s="235"/>
      <c r="AG355" s="4"/>
      <c r="AH355" s="4"/>
      <c r="AI355" s="4"/>
      <c r="AJ355" s="4"/>
      <c r="AK355" s="4"/>
      <c r="AL355" s="4"/>
      <c r="AM355" s="4"/>
      <c r="AN355" s="4"/>
      <c r="AO355" s="4"/>
      <c r="AP355" s="4"/>
      <c r="AQ355" s="4"/>
      <c r="AR355" s="4"/>
    </row>
    <row r="356" spans="3:44" x14ac:dyDescent="0.2"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  <c r="AF356" s="235"/>
      <c r="AG356" s="4"/>
      <c r="AH356" s="4"/>
      <c r="AI356" s="4"/>
      <c r="AJ356" s="4"/>
      <c r="AK356" s="4"/>
      <c r="AL356" s="4"/>
      <c r="AM356" s="4"/>
      <c r="AN356" s="4"/>
      <c r="AO356" s="4"/>
      <c r="AP356" s="4"/>
      <c r="AQ356" s="4"/>
      <c r="AR356" s="4"/>
    </row>
    <row r="357" spans="3:44" x14ac:dyDescent="0.2"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  <c r="AF357" s="235"/>
      <c r="AG357" s="4"/>
      <c r="AH357" s="4"/>
      <c r="AI357" s="4"/>
      <c r="AJ357" s="4"/>
      <c r="AK357" s="4"/>
      <c r="AL357" s="4"/>
      <c r="AM357" s="4"/>
      <c r="AN357" s="4"/>
      <c r="AO357" s="4"/>
      <c r="AP357" s="4"/>
      <c r="AQ357" s="4"/>
      <c r="AR357" s="4"/>
    </row>
    <row r="358" spans="3:44" x14ac:dyDescent="0.2"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  <c r="AF358" s="235"/>
      <c r="AG358" s="4"/>
      <c r="AH358" s="4"/>
      <c r="AI358" s="4"/>
      <c r="AJ358" s="4"/>
      <c r="AK358" s="4"/>
      <c r="AL358" s="4"/>
      <c r="AM358" s="4"/>
      <c r="AN358" s="4"/>
      <c r="AO358" s="4"/>
      <c r="AP358" s="4"/>
      <c r="AQ358" s="4"/>
      <c r="AR358" s="4"/>
    </row>
    <row r="359" spans="3:44" x14ac:dyDescent="0.2"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  <c r="AF359" s="235"/>
      <c r="AG359" s="4"/>
      <c r="AH359" s="4"/>
      <c r="AI359" s="4"/>
      <c r="AJ359" s="4"/>
      <c r="AK359" s="4"/>
      <c r="AL359" s="4"/>
      <c r="AM359" s="4"/>
      <c r="AN359" s="4"/>
      <c r="AO359" s="4"/>
      <c r="AP359" s="4"/>
      <c r="AQ359" s="4"/>
      <c r="AR359" s="4"/>
    </row>
    <row r="360" spans="3:44" x14ac:dyDescent="0.2"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4"/>
      <c r="AF360" s="235"/>
      <c r="AG360" s="4"/>
      <c r="AH360" s="4"/>
      <c r="AI360" s="4"/>
      <c r="AJ360" s="4"/>
      <c r="AK360" s="4"/>
      <c r="AL360" s="4"/>
      <c r="AM360" s="4"/>
      <c r="AN360" s="4"/>
      <c r="AO360" s="4"/>
      <c r="AP360" s="4"/>
      <c r="AQ360" s="4"/>
      <c r="AR360" s="4"/>
    </row>
    <row r="361" spans="3:44" x14ac:dyDescent="0.2"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  <c r="AF361" s="235"/>
      <c r="AG361" s="4"/>
      <c r="AH361" s="4"/>
      <c r="AI361" s="4"/>
      <c r="AJ361" s="4"/>
      <c r="AK361" s="4"/>
      <c r="AL361" s="4"/>
      <c r="AM361" s="4"/>
      <c r="AN361" s="4"/>
      <c r="AO361" s="4"/>
      <c r="AP361" s="4"/>
      <c r="AQ361" s="4"/>
      <c r="AR361" s="4"/>
    </row>
    <row r="362" spans="3:44" x14ac:dyDescent="0.2"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  <c r="AF362" s="235"/>
      <c r="AG362" s="4"/>
      <c r="AH362" s="4"/>
      <c r="AI362" s="4"/>
      <c r="AJ362" s="4"/>
      <c r="AK362" s="4"/>
      <c r="AL362" s="4"/>
      <c r="AM362" s="4"/>
      <c r="AN362" s="4"/>
      <c r="AO362" s="4"/>
      <c r="AP362" s="4"/>
      <c r="AQ362" s="4"/>
      <c r="AR362" s="4"/>
    </row>
    <row r="363" spans="3:44" x14ac:dyDescent="0.2"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  <c r="AF363" s="235"/>
      <c r="AG363" s="4"/>
      <c r="AH363" s="4"/>
      <c r="AI363" s="4"/>
      <c r="AJ363" s="4"/>
      <c r="AK363" s="4"/>
      <c r="AL363" s="4"/>
      <c r="AM363" s="4"/>
      <c r="AN363" s="4"/>
      <c r="AO363" s="4"/>
      <c r="AP363" s="4"/>
      <c r="AQ363" s="4"/>
      <c r="AR363" s="4"/>
    </row>
    <row r="364" spans="3:44" x14ac:dyDescent="0.2"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  <c r="AF364" s="235"/>
      <c r="AG364" s="4"/>
      <c r="AH364" s="4"/>
      <c r="AI364" s="4"/>
      <c r="AJ364" s="4"/>
      <c r="AK364" s="4"/>
      <c r="AL364" s="4"/>
      <c r="AM364" s="4"/>
      <c r="AN364" s="4"/>
      <c r="AO364" s="4"/>
      <c r="AP364" s="4"/>
      <c r="AQ364" s="4"/>
      <c r="AR364" s="4"/>
    </row>
    <row r="365" spans="3:44" x14ac:dyDescent="0.2"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  <c r="AF365" s="235"/>
      <c r="AG365" s="4"/>
      <c r="AH365" s="4"/>
      <c r="AI365" s="4"/>
      <c r="AJ365" s="4"/>
      <c r="AK365" s="4"/>
      <c r="AL365" s="4"/>
      <c r="AM365" s="4"/>
      <c r="AN365" s="4"/>
      <c r="AO365" s="4"/>
      <c r="AP365" s="4"/>
      <c r="AQ365" s="4"/>
      <c r="AR365" s="4"/>
    </row>
    <row r="366" spans="3:44" x14ac:dyDescent="0.2"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  <c r="AF366" s="235"/>
      <c r="AG366" s="4"/>
      <c r="AH366" s="4"/>
      <c r="AI366" s="4"/>
      <c r="AJ366" s="4"/>
      <c r="AK366" s="4"/>
      <c r="AL366" s="4"/>
      <c r="AM366" s="4"/>
      <c r="AN366" s="4"/>
      <c r="AO366" s="4"/>
      <c r="AP366" s="4"/>
      <c r="AQ366" s="4"/>
      <c r="AR366" s="4"/>
    </row>
    <row r="367" spans="3:44" x14ac:dyDescent="0.2"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  <c r="AF367" s="235"/>
      <c r="AG367" s="4"/>
      <c r="AH367" s="4"/>
      <c r="AI367" s="4"/>
      <c r="AJ367" s="4"/>
      <c r="AK367" s="4"/>
      <c r="AL367" s="4"/>
      <c r="AM367" s="4"/>
      <c r="AN367" s="4"/>
      <c r="AO367" s="4"/>
      <c r="AP367" s="4"/>
      <c r="AQ367" s="4"/>
      <c r="AR367" s="4"/>
    </row>
    <row r="368" spans="3:44" x14ac:dyDescent="0.2"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  <c r="AF368" s="235"/>
      <c r="AG368" s="4"/>
      <c r="AH368" s="4"/>
      <c r="AI368" s="4"/>
      <c r="AJ368" s="4"/>
      <c r="AK368" s="4"/>
      <c r="AL368" s="4"/>
      <c r="AM368" s="4"/>
      <c r="AN368" s="4"/>
      <c r="AO368" s="4"/>
      <c r="AP368" s="4"/>
      <c r="AQ368" s="4"/>
      <c r="AR368" s="4"/>
    </row>
    <row r="369" spans="3:44" x14ac:dyDescent="0.2"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  <c r="AF369" s="235"/>
      <c r="AG369" s="4"/>
      <c r="AH369" s="4"/>
      <c r="AI369" s="4"/>
      <c r="AJ369" s="4"/>
      <c r="AK369" s="4"/>
      <c r="AL369" s="4"/>
      <c r="AM369" s="4"/>
      <c r="AN369" s="4"/>
      <c r="AO369" s="4"/>
      <c r="AP369" s="4"/>
      <c r="AQ369" s="4"/>
      <c r="AR369" s="4"/>
    </row>
    <row r="370" spans="3:44" x14ac:dyDescent="0.2"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  <c r="AF370" s="235"/>
      <c r="AG370" s="4"/>
      <c r="AH370" s="4"/>
      <c r="AI370" s="4"/>
      <c r="AJ370" s="4"/>
      <c r="AK370" s="4"/>
      <c r="AL370" s="4"/>
      <c r="AM370" s="4"/>
      <c r="AN370" s="4"/>
      <c r="AO370" s="4"/>
      <c r="AP370" s="4"/>
      <c r="AQ370" s="4"/>
      <c r="AR370" s="4"/>
    </row>
    <row r="371" spans="3:44" x14ac:dyDescent="0.2"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  <c r="AF371" s="235"/>
      <c r="AG371" s="4"/>
      <c r="AH371" s="4"/>
      <c r="AI371" s="4"/>
      <c r="AJ371" s="4"/>
      <c r="AK371" s="4"/>
      <c r="AL371" s="4"/>
      <c r="AM371" s="4"/>
      <c r="AN371" s="4"/>
      <c r="AO371" s="4"/>
      <c r="AP371" s="4"/>
      <c r="AQ371" s="4"/>
      <c r="AR371" s="4"/>
    </row>
    <row r="372" spans="3:44" x14ac:dyDescent="0.2"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  <c r="AF372" s="235"/>
      <c r="AG372" s="4"/>
      <c r="AH372" s="4"/>
      <c r="AI372" s="4"/>
      <c r="AJ372" s="4"/>
      <c r="AK372" s="4"/>
      <c r="AL372" s="4"/>
      <c r="AM372" s="4"/>
      <c r="AN372" s="4"/>
      <c r="AO372" s="4"/>
      <c r="AP372" s="4"/>
      <c r="AQ372" s="4"/>
      <c r="AR372" s="4"/>
    </row>
    <row r="373" spans="3:44" x14ac:dyDescent="0.2"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  <c r="AF373" s="235"/>
      <c r="AG373" s="4"/>
      <c r="AH373" s="4"/>
      <c r="AI373" s="4"/>
      <c r="AJ373" s="4"/>
      <c r="AK373" s="4"/>
      <c r="AL373" s="4"/>
      <c r="AM373" s="4"/>
      <c r="AN373" s="4"/>
      <c r="AO373" s="4"/>
      <c r="AP373" s="4"/>
      <c r="AQ373" s="4"/>
      <c r="AR373" s="4"/>
    </row>
    <row r="374" spans="3:44" x14ac:dyDescent="0.2"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  <c r="AF374" s="235"/>
      <c r="AG374" s="4"/>
      <c r="AH374" s="4"/>
      <c r="AI374" s="4"/>
      <c r="AJ374" s="4"/>
      <c r="AK374" s="4"/>
      <c r="AL374" s="4"/>
      <c r="AM374" s="4"/>
      <c r="AN374" s="4"/>
      <c r="AO374" s="4"/>
      <c r="AP374" s="4"/>
      <c r="AQ374" s="4"/>
      <c r="AR374" s="4"/>
    </row>
    <row r="375" spans="3:44" x14ac:dyDescent="0.2"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  <c r="AF375" s="235"/>
      <c r="AG375" s="4"/>
      <c r="AH375" s="4"/>
      <c r="AI375" s="4"/>
      <c r="AJ375" s="4"/>
      <c r="AK375" s="4"/>
      <c r="AL375" s="4"/>
      <c r="AM375" s="4"/>
      <c r="AN375" s="4"/>
      <c r="AO375" s="4"/>
      <c r="AP375" s="4"/>
      <c r="AQ375" s="4"/>
      <c r="AR375" s="4"/>
    </row>
    <row r="376" spans="3:44" x14ac:dyDescent="0.2"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  <c r="AF376" s="235"/>
      <c r="AG376" s="4"/>
      <c r="AH376" s="4"/>
      <c r="AI376" s="4"/>
      <c r="AJ376" s="4"/>
      <c r="AK376" s="4"/>
      <c r="AL376" s="4"/>
      <c r="AM376" s="4"/>
      <c r="AN376" s="4"/>
      <c r="AO376" s="4"/>
      <c r="AP376" s="4"/>
      <c r="AQ376" s="4"/>
      <c r="AR376" s="4"/>
    </row>
    <row r="377" spans="3:44" x14ac:dyDescent="0.2"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  <c r="AF377" s="235"/>
      <c r="AG377" s="4"/>
      <c r="AH377" s="4"/>
      <c r="AI377" s="4"/>
      <c r="AJ377" s="4"/>
      <c r="AK377" s="4"/>
      <c r="AL377" s="4"/>
      <c r="AM377" s="4"/>
      <c r="AN377" s="4"/>
      <c r="AO377" s="4"/>
      <c r="AP377" s="4"/>
      <c r="AQ377" s="4"/>
      <c r="AR377" s="4"/>
    </row>
    <row r="378" spans="3:44" x14ac:dyDescent="0.2"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  <c r="AF378" s="235"/>
      <c r="AG378" s="4"/>
      <c r="AH378" s="4"/>
      <c r="AI378" s="4"/>
      <c r="AJ378" s="4"/>
      <c r="AK378" s="4"/>
      <c r="AL378" s="4"/>
      <c r="AM378" s="4"/>
      <c r="AN378" s="4"/>
      <c r="AO378" s="4"/>
      <c r="AP378" s="4"/>
      <c r="AQ378" s="4"/>
      <c r="AR378" s="4"/>
    </row>
    <row r="379" spans="3:44" x14ac:dyDescent="0.2"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  <c r="AF379" s="235"/>
      <c r="AG379" s="4"/>
      <c r="AH379" s="4"/>
      <c r="AI379" s="4"/>
      <c r="AJ379" s="4"/>
      <c r="AK379" s="4"/>
      <c r="AL379" s="4"/>
      <c r="AM379" s="4"/>
      <c r="AN379" s="4"/>
      <c r="AO379" s="4"/>
      <c r="AP379" s="4"/>
      <c r="AQ379" s="4"/>
      <c r="AR379" s="4"/>
    </row>
    <row r="380" spans="3:44" x14ac:dyDescent="0.2"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  <c r="AF380" s="235"/>
      <c r="AG380" s="4"/>
      <c r="AH380" s="4"/>
      <c r="AI380" s="4"/>
      <c r="AJ380" s="4"/>
      <c r="AK380" s="4"/>
      <c r="AL380" s="4"/>
      <c r="AM380" s="4"/>
      <c r="AN380" s="4"/>
      <c r="AO380" s="4"/>
      <c r="AP380" s="4"/>
      <c r="AQ380" s="4"/>
      <c r="AR380" s="4"/>
    </row>
    <row r="381" spans="3:44" x14ac:dyDescent="0.2"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  <c r="AF381" s="235"/>
      <c r="AG381" s="4"/>
      <c r="AH381" s="4"/>
      <c r="AI381" s="4"/>
      <c r="AJ381" s="4"/>
      <c r="AK381" s="4"/>
      <c r="AL381" s="4"/>
      <c r="AM381" s="4"/>
      <c r="AN381" s="4"/>
      <c r="AO381" s="4"/>
      <c r="AP381" s="4"/>
      <c r="AQ381" s="4"/>
      <c r="AR381" s="4"/>
    </row>
    <row r="382" spans="3:44" x14ac:dyDescent="0.2"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  <c r="AF382" s="235"/>
      <c r="AG382" s="4"/>
      <c r="AH382" s="4"/>
      <c r="AI382" s="4"/>
      <c r="AJ382" s="4"/>
      <c r="AK382" s="4"/>
      <c r="AL382" s="4"/>
      <c r="AM382" s="4"/>
      <c r="AN382" s="4"/>
      <c r="AO382" s="4"/>
      <c r="AP382" s="4"/>
      <c r="AQ382" s="4"/>
      <c r="AR382" s="4"/>
    </row>
    <row r="383" spans="3:44" x14ac:dyDescent="0.2"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  <c r="AF383" s="235"/>
      <c r="AG383" s="4"/>
      <c r="AH383" s="4"/>
      <c r="AI383" s="4"/>
      <c r="AJ383" s="4"/>
      <c r="AK383" s="4"/>
      <c r="AL383" s="4"/>
      <c r="AM383" s="4"/>
      <c r="AN383" s="4"/>
      <c r="AO383" s="4"/>
      <c r="AP383" s="4"/>
      <c r="AQ383" s="4"/>
      <c r="AR383" s="4"/>
    </row>
    <row r="384" spans="3:44" x14ac:dyDescent="0.2"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/>
      <c r="AE384" s="4"/>
      <c r="AF384" s="235"/>
      <c r="AG384" s="4"/>
      <c r="AH384" s="4"/>
      <c r="AI384" s="4"/>
      <c r="AJ384" s="4"/>
      <c r="AK384" s="4"/>
      <c r="AL384" s="4"/>
      <c r="AM384" s="4"/>
      <c r="AN384" s="4"/>
      <c r="AO384" s="4"/>
      <c r="AP384" s="4"/>
      <c r="AQ384" s="4"/>
      <c r="AR384" s="4"/>
    </row>
    <row r="385" spans="3:44" x14ac:dyDescent="0.2"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  <c r="AF385" s="235"/>
      <c r="AG385" s="4"/>
      <c r="AH385" s="4"/>
      <c r="AI385" s="4"/>
      <c r="AJ385" s="4"/>
      <c r="AK385" s="4"/>
      <c r="AL385" s="4"/>
      <c r="AM385" s="4"/>
      <c r="AN385" s="4"/>
      <c r="AO385" s="4"/>
      <c r="AP385" s="4"/>
      <c r="AQ385" s="4"/>
      <c r="AR385" s="4"/>
    </row>
    <row r="386" spans="3:44" x14ac:dyDescent="0.2"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/>
      <c r="AF386" s="235"/>
      <c r="AG386" s="4"/>
      <c r="AH386" s="4"/>
      <c r="AI386" s="4"/>
      <c r="AJ386" s="4"/>
      <c r="AK386" s="4"/>
      <c r="AL386" s="4"/>
      <c r="AM386" s="4"/>
      <c r="AN386" s="4"/>
      <c r="AO386" s="4"/>
      <c r="AP386" s="4"/>
      <c r="AQ386" s="4"/>
      <c r="AR386" s="4"/>
    </row>
    <row r="387" spans="3:44" x14ac:dyDescent="0.2"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  <c r="AF387" s="235"/>
      <c r="AG387" s="4"/>
      <c r="AH387" s="4"/>
      <c r="AI387" s="4"/>
      <c r="AJ387" s="4"/>
      <c r="AK387" s="4"/>
      <c r="AL387" s="4"/>
      <c r="AM387" s="4"/>
      <c r="AN387" s="4"/>
      <c r="AO387" s="4"/>
      <c r="AP387" s="4"/>
      <c r="AQ387" s="4"/>
      <c r="AR387" s="4"/>
    </row>
    <row r="388" spans="3:44" x14ac:dyDescent="0.2"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4"/>
      <c r="AF388" s="235"/>
      <c r="AG388" s="4"/>
      <c r="AH388" s="4"/>
      <c r="AI388" s="4"/>
      <c r="AJ388" s="4"/>
      <c r="AK388" s="4"/>
      <c r="AL388" s="4"/>
      <c r="AM388" s="4"/>
      <c r="AN388" s="4"/>
      <c r="AO388" s="4"/>
      <c r="AP388" s="4"/>
      <c r="AQ388" s="4"/>
      <c r="AR388" s="4"/>
    </row>
    <row r="389" spans="3:44" x14ac:dyDescent="0.2"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  <c r="AF389" s="235"/>
      <c r="AG389" s="4"/>
      <c r="AH389" s="4"/>
      <c r="AI389" s="4"/>
      <c r="AJ389" s="4"/>
      <c r="AK389" s="4"/>
      <c r="AL389" s="4"/>
      <c r="AM389" s="4"/>
      <c r="AN389" s="4"/>
      <c r="AO389" s="4"/>
      <c r="AP389" s="4"/>
      <c r="AQ389" s="4"/>
      <c r="AR389" s="4"/>
    </row>
    <row r="390" spans="3:44" x14ac:dyDescent="0.2"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  <c r="AF390" s="235"/>
      <c r="AG390" s="4"/>
      <c r="AH390" s="4"/>
      <c r="AI390" s="4"/>
      <c r="AJ390" s="4"/>
      <c r="AK390" s="4"/>
      <c r="AL390" s="4"/>
      <c r="AM390" s="4"/>
      <c r="AN390" s="4"/>
      <c r="AO390" s="4"/>
      <c r="AP390" s="4"/>
      <c r="AQ390" s="4"/>
      <c r="AR390" s="4"/>
    </row>
    <row r="391" spans="3:44" x14ac:dyDescent="0.2"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  <c r="AF391" s="235"/>
      <c r="AG391" s="4"/>
      <c r="AH391" s="4"/>
      <c r="AI391" s="4"/>
      <c r="AJ391" s="4"/>
      <c r="AK391" s="4"/>
      <c r="AL391" s="4"/>
      <c r="AM391" s="4"/>
      <c r="AN391" s="4"/>
      <c r="AO391" s="4"/>
      <c r="AP391" s="4"/>
      <c r="AQ391" s="4"/>
      <c r="AR391" s="4"/>
    </row>
    <row r="392" spans="3:44" x14ac:dyDescent="0.2"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  <c r="AF392" s="235"/>
      <c r="AG392" s="4"/>
      <c r="AH392" s="4"/>
      <c r="AI392" s="4"/>
      <c r="AJ392" s="4"/>
      <c r="AK392" s="4"/>
      <c r="AL392" s="4"/>
      <c r="AM392" s="4"/>
      <c r="AN392" s="4"/>
      <c r="AO392" s="4"/>
      <c r="AP392" s="4"/>
      <c r="AQ392" s="4"/>
      <c r="AR392" s="4"/>
    </row>
    <row r="393" spans="3:44" x14ac:dyDescent="0.2"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  <c r="AF393" s="235"/>
      <c r="AG393" s="4"/>
      <c r="AH393" s="4"/>
      <c r="AI393" s="4"/>
      <c r="AJ393" s="4"/>
      <c r="AK393" s="4"/>
      <c r="AL393" s="4"/>
      <c r="AM393" s="4"/>
      <c r="AN393" s="4"/>
      <c r="AO393" s="4"/>
      <c r="AP393" s="4"/>
      <c r="AQ393" s="4"/>
      <c r="AR393" s="4"/>
    </row>
    <row r="394" spans="3:44" x14ac:dyDescent="0.2"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  <c r="AF394" s="235"/>
      <c r="AG394" s="4"/>
      <c r="AH394" s="4"/>
      <c r="AI394" s="4"/>
      <c r="AJ394" s="4"/>
      <c r="AK394" s="4"/>
      <c r="AL394" s="4"/>
      <c r="AM394" s="4"/>
      <c r="AN394" s="4"/>
      <c r="AO394" s="4"/>
      <c r="AP394" s="4"/>
      <c r="AQ394" s="4"/>
      <c r="AR394" s="4"/>
    </row>
    <row r="395" spans="3:44" x14ac:dyDescent="0.2"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  <c r="AF395" s="235"/>
      <c r="AG395" s="4"/>
      <c r="AH395" s="4"/>
      <c r="AI395" s="4"/>
      <c r="AJ395" s="4"/>
      <c r="AK395" s="4"/>
      <c r="AL395" s="4"/>
      <c r="AM395" s="4"/>
      <c r="AN395" s="4"/>
      <c r="AO395" s="4"/>
      <c r="AP395" s="4"/>
      <c r="AQ395" s="4"/>
      <c r="AR395" s="4"/>
    </row>
    <row r="396" spans="3:44" x14ac:dyDescent="0.2"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  <c r="AF396" s="235"/>
      <c r="AG396" s="4"/>
      <c r="AH396" s="4"/>
      <c r="AI396" s="4"/>
      <c r="AJ396" s="4"/>
      <c r="AK396" s="4"/>
      <c r="AL396" s="4"/>
      <c r="AM396" s="4"/>
      <c r="AN396" s="4"/>
      <c r="AO396" s="4"/>
      <c r="AP396" s="4"/>
      <c r="AQ396" s="4"/>
      <c r="AR396" s="4"/>
    </row>
    <row r="397" spans="3:44" x14ac:dyDescent="0.2"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  <c r="AF397" s="235"/>
      <c r="AG397" s="4"/>
      <c r="AH397" s="4"/>
      <c r="AI397" s="4"/>
      <c r="AJ397" s="4"/>
      <c r="AK397" s="4"/>
      <c r="AL397" s="4"/>
      <c r="AM397" s="4"/>
      <c r="AN397" s="4"/>
      <c r="AO397" s="4"/>
      <c r="AP397" s="4"/>
      <c r="AQ397" s="4"/>
      <c r="AR397" s="4"/>
    </row>
    <row r="398" spans="3:44" x14ac:dyDescent="0.2"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  <c r="AF398" s="235"/>
      <c r="AG398" s="4"/>
      <c r="AH398" s="4"/>
      <c r="AI398" s="4"/>
      <c r="AJ398" s="4"/>
      <c r="AK398" s="4"/>
      <c r="AL398" s="4"/>
      <c r="AM398" s="4"/>
      <c r="AN398" s="4"/>
      <c r="AO398" s="4"/>
      <c r="AP398" s="4"/>
      <c r="AQ398" s="4"/>
      <c r="AR398" s="4"/>
    </row>
    <row r="399" spans="3:44" x14ac:dyDescent="0.2"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  <c r="AF399" s="235"/>
      <c r="AG399" s="4"/>
      <c r="AH399" s="4"/>
      <c r="AI399" s="4"/>
      <c r="AJ399" s="4"/>
      <c r="AK399" s="4"/>
      <c r="AL399" s="4"/>
      <c r="AM399" s="4"/>
      <c r="AN399" s="4"/>
      <c r="AO399" s="4"/>
      <c r="AP399" s="4"/>
      <c r="AQ399" s="4"/>
      <c r="AR399" s="4"/>
    </row>
    <row r="400" spans="3:44" x14ac:dyDescent="0.2"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  <c r="AF400" s="235"/>
      <c r="AG400" s="4"/>
      <c r="AH400" s="4"/>
      <c r="AI400" s="4"/>
      <c r="AJ400" s="4"/>
      <c r="AK400" s="4"/>
      <c r="AL400" s="4"/>
      <c r="AM400" s="4"/>
      <c r="AN400" s="4"/>
      <c r="AO400" s="4"/>
      <c r="AP400" s="4"/>
      <c r="AQ400" s="4"/>
      <c r="AR400" s="4"/>
    </row>
    <row r="401" spans="3:44" x14ac:dyDescent="0.2"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  <c r="AF401" s="235"/>
      <c r="AG401" s="4"/>
      <c r="AH401" s="4"/>
      <c r="AI401" s="4"/>
      <c r="AJ401" s="4"/>
      <c r="AK401" s="4"/>
      <c r="AL401" s="4"/>
      <c r="AM401" s="4"/>
      <c r="AN401" s="4"/>
      <c r="AO401" s="4"/>
      <c r="AP401" s="4"/>
      <c r="AQ401" s="4"/>
      <c r="AR401" s="4"/>
    </row>
    <row r="402" spans="3:44" x14ac:dyDescent="0.2"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  <c r="AF402" s="235"/>
      <c r="AG402" s="4"/>
      <c r="AH402" s="4"/>
      <c r="AI402" s="4"/>
      <c r="AJ402" s="4"/>
      <c r="AK402" s="4"/>
      <c r="AL402" s="4"/>
      <c r="AM402" s="4"/>
      <c r="AN402" s="4"/>
      <c r="AO402" s="4"/>
      <c r="AP402" s="4"/>
      <c r="AQ402" s="4"/>
      <c r="AR402" s="4"/>
    </row>
    <row r="403" spans="3:44" x14ac:dyDescent="0.2"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  <c r="AF403" s="235"/>
      <c r="AG403" s="4"/>
      <c r="AH403" s="4"/>
      <c r="AI403" s="4"/>
      <c r="AJ403" s="4"/>
      <c r="AK403" s="4"/>
      <c r="AL403" s="4"/>
      <c r="AM403" s="4"/>
      <c r="AN403" s="4"/>
      <c r="AO403" s="4"/>
      <c r="AP403" s="4"/>
      <c r="AQ403" s="4"/>
      <c r="AR403" s="4"/>
    </row>
    <row r="404" spans="3:44" x14ac:dyDescent="0.2"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  <c r="AF404" s="235"/>
      <c r="AG404" s="4"/>
      <c r="AH404" s="4"/>
      <c r="AI404" s="4"/>
      <c r="AJ404" s="4"/>
      <c r="AK404" s="4"/>
      <c r="AL404" s="4"/>
      <c r="AM404" s="4"/>
      <c r="AN404" s="4"/>
      <c r="AO404" s="4"/>
      <c r="AP404" s="4"/>
      <c r="AQ404" s="4"/>
      <c r="AR404" s="4"/>
    </row>
    <row r="405" spans="3:44" x14ac:dyDescent="0.2"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  <c r="AF405" s="235"/>
      <c r="AG405" s="4"/>
      <c r="AH405" s="4"/>
      <c r="AI405" s="4"/>
      <c r="AJ405" s="4"/>
      <c r="AK405" s="4"/>
      <c r="AL405" s="4"/>
      <c r="AM405" s="4"/>
      <c r="AN405" s="4"/>
      <c r="AO405" s="4"/>
      <c r="AP405" s="4"/>
      <c r="AQ405" s="4"/>
      <c r="AR405" s="4"/>
    </row>
    <row r="406" spans="3:44" x14ac:dyDescent="0.2"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  <c r="AE406" s="4"/>
      <c r="AF406" s="235"/>
      <c r="AG406" s="4"/>
      <c r="AH406" s="4"/>
      <c r="AI406" s="4"/>
      <c r="AJ406" s="4"/>
      <c r="AK406" s="4"/>
      <c r="AL406" s="4"/>
      <c r="AM406" s="4"/>
      <c r="AN406" s="4"/>
      <c r="AO406" s="4"/>
      <c r="AP406" s="4"/>
      <c r="AQ406" s="4"/>
      <c r="AR406" s="4"/>
    </row>
    <row r="407" spans="3:44" x14ac:dyDescent="0.2"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  <c r="AE407" s="4"/>
      <c r="AF407" s="235"/>
      <c r="AG407" s="4"/>
      <c r="AH407" s="4"/>
      <c r="AI407" s="4"/>
      <c r="AJ407" s="4"/>
      <c r="AK407" s="4"/>
      <c r="AL407" s="4"/>
      <c r="AM407" s="4"/>
      <c r="AN407" s="4"/>
      <c r="AO407" s="4"/>
      <c r="AP407" s="4"/>
      <c r="AQ407" s="4"/>
      <c r="AR407" s="4"/>
    </row>
    <row r="408" spans="3:44" x14ac:dyDescent="0.2"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/>
      <c r="AE408" s="4"/>
      <c r="AF408" s="235"/>
      <c r="AG408" s="4"/>
      <c r="AH408" s="4"/>
      <c r="AI408" s="4"/>
      <c r="AJ408" s="4"/>
      <c r="AK408" s="4"/>
      <c r="AL408" s="4"/>
      <c r="AM408" s="4"/>
      <c r="AN408" s="4"/>
      <c r="AO408" s="4"/>
      <c r="AP408" s="4"/>
      <c r="AQ408" s="4"/>
      <c r="AR408" s="4"/>
    </row>
    <row r="409" spans="3:44" x14ac:dyDescent="0.2"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  <c r="AE409" s="4"/>
      <c r="AF409" s="235"/>
      <c r="AG409" s="4"/>
      <c r="AH409" s="4"/>
      <c r="AI409" s="4"/>
      <c r="AJ409" s="4"/>
      <c r="AK409" s="4"/>
      <c r="AL409" s="4"/>
      <c r="AM409" s="4"/>
      <c r="AN409" s="4"/>
      <c r="AO409" s="4"/>
      <c r="AP409" s="4"/>
      <c r="AQ409" s="4"/>
      <c r="AR409" s="4"/>
    </row>
    <row r="410" spans="3:44" x14ac:dyDescent="0.2"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/>
      <c r="AE410" s="4"/>
      <c r="AF410" s="235"/>
      <c r="AG410" s="4"/>
      <c r="AH410" s="4"/>
      <c r="AI410" s="4"/>
      <c r="AJ410" s="4"/>
      <c r="AK410" s="4"/>
      <c r="AL410" s="4"/>
      <c r="AM410" s="4"/>
      <c r="AN410" s="4"/>
      <c r="AO410" s="4"/>
      <c r="AP410" s="4"/>
      <c r="AQ410" s="4"/>
      <c r="AR410" s="4"/>
    </row>
    <row r="411" spans="3:44" x14ac:dyDescent="0.2"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  <c r="AE411" s="4"/>
      <c r="AF411" s="235"/>
      <c r="AG411" s="4"/>
      <c r="AH411" s="4"/>
      <c r="AI411" s="4"/>
      <c r="AJ411" s="4"/>
      <c r="AK411" s="4"/>
      <c r="AL411" s="4"/>
      <c r="AM411" s="4"/>
      <c r="AN411" s="4"/>
      <c r="AO411" s="4"/>
      <c r="AP411" s="4"/>
      <c r="AQ411" s="4"/>
      <c r="AR411" s="4"/>
    </row>
    <row r="412" spans="3:44" x14ac:dyDescent="0.2"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  <c r="AD412" s="4"/>
      <c r="AE412" s="4"/>
      <c r="AF412" s="235"/>
      <c r="AG412" s="4"/>
      <c r="AH412" s="4"/>
      <c r="AI412" s="4"/>
      <c r="AJ412" s="4"/>
      <c r="AK412" s="4"/>
      <c r="AL412" s="4"/>
      <c r="AM412" s="4"/>
      <c r="AN412" s="4"/>
      <c r="AO412" s="4"/>
      <c r="AP412" s="4"/>
      <c r="AQ412" s="4"/>
      <c r="AR412" s="4"/>
    </row>
    <row r="413" spans="3:44" x14ac:dyDescent="0.2"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  <c r="AD413" s="4"/>
      <c r="AE413" s="4"/>
      <c r="AF413" s="235"/>
      <c r="AG413" s="4"/>
      <c r="AH413" s="4"/>
      <c r="AI413" s="4"/>
      <c r="AJ413" s="4"/>
      <c r="AK413" s="4"/>
      <c r="AL413" s="4"/>
      <c r="AM413" s="4"/>
      <c r="AN413" s="4"/>
      <c r="AO413" s="4"/>
      <c r="AP413" s="4"/>
      <c r="AQ413" s="4"/>
      <c r="AR413" s="4"/>
    </row>
    <row r="414" spans="3:44" x14ac:dyDescent="0.2"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  <c r="AE414" s="4"/>
      <c r="AF414" s="235"/>
      <c r="AG414" s="4"/>
      <c r="AH414" s="4"/>
      <c r="AI414" s="4"/>
      <c r="AJ414" s="4"/>
      <c r="AK414" s="4"/>
      <c r="AL414" s="4"/>
      <c r="AM414" s="4"/>
      <c r="AN414" s="4"/>
      <c r="AO414" s="4"/>
      <c r="AP414" s="4"/>
      <c r="AQ414" s="4"/>
      <c r="AR414" s="4"/>
    </row>
    <row r="415" spans="3:44" x14ac:dyDescent="0.2"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/>
      <c r="AE415" s="4"/>
      <c r="AF415" s="235"/>
      <c r="AG415" s="4"/>
      <c r="AH415" s="4"/>
      <c r="AI415" s="4"/>
      <c r="AJ415" s="4"/>
      <c r="AK415" s="4"/>
      <c r="AL415" s="4"/>
      <c r="AM415" s="4"/>
      <c r="AN415" s="4"/>
      <c r="AO415" s="4"/>
      <c r="AP415" s="4"/>
      <c r="AQ415" s="4"/>
      <c r="AR415" s="4"/>
    </row>
    <row r="416" spans="3:44" x14ac:dyDescent="0.2"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/>
      <c r="AE416" s="4"/>
      <c r="AF416" s="235"/>
      <c r="AG416" s="4"/>
      <c r="AH416" s="4"/>
      <c r="AI416" s="4"/>
      <c r="AJ416" s="4"/>
      <c r="AK416" s="4"/>
      <c r="AL416" s="4"/>
      <c r="AM416" s="4"/>
      <c r="AN416" s="4"/>
      <c r="AO416" s="4"/>
      <c r="AP416" s="4"/>
      <c r="AQ416" s="4"/>
      <c r="AR416" s="4"/>
    </row>
    <row r="417" spans="3:44" x14ac:dyDescent="0.2"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/>
      <c r="AE417" s="4"/>
      <c r="AF417" s="235"/>
      <c r="AG417" s="4"/>
      <c r="AH417" s="4"/>
      <c r="AI417" s="4"/>
      <c r="AJ417" s="4"/>
      <c r="AK417" s="4"/>
      <c r="AL417" s="4"/>
      <c r="AM417" s="4"/>
      <c r="AN417" s="4"/>
      <c r="AO417" s="4"/>
      <c r="AP417" s="4"/>
      <c r="AQ417" s="4"/>
      <c r="AR417" s="4"/>
    </row>
    <row r="418" spans="3:44" x14ac:dyDescent="0.2"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/>
      <c r="AE418" s="4"/>
      <c r="AF418" s="235"/>
      <c r="AG418" s="4"/>
      <c r="AH418" s="4"/>
      <c r="AI418" s="4"/>
      <c r="AJ418" s="4"/>
      <c r="AK418" s="4"/>
      <c r="AL418" s="4"/>
      <c r="AM418" s="4"/>
      <c r="AN418" s="4"/>
      <c r="AO418" s="4"/>
      <c r="AP418" s="4"/>
      <c r="AQ418" s="4"/>
      <c r="AR418" s="4"/>
    </row>
    <row r="419" spans="3:44" x14ac:dyDescent="0.2"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/>
      <c r="AE419" s="4"/>
      <c r="AF419" s="235"/>
      <c r="AG419" s="4"/>
      <c r="AH419" s="4"/>
      <c r="AI419" s="4"/>
      <c r="AJ419" s="4"/>
      <c r="AK419" s="4"/>
      <c r="AL419" s="4"/>
      <c r="AM419" s="4"/>
      <c r="AN419" s="4"/>
      <c r="AO419" s="4"/>
      <c r="AP419" s="4"/>
      <c r="AQ419" s="4"/>
      <c r="AR419" s="4"/>
    </row>
    <row r="420" spans="3:44" x14ac:dyDescent="0.2"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  <c r="AD420" s="4"/>
      <c r="AE420" s="4"/>
      <c r="AF420" s="235"/>
      <c r="AG420" s="4"/>
      <c r="AH420" s="4"/>
      <c r="AI420" s="4"/>
      <c r="AJ420" s="4"/>
      <c r="AK420" s="4"/>
      <c r="AL420" s="4"/>
      <c r="AM420" s="4"/>
      <c r="AN420" s="4"/>
      <c r="AO420" s="4"/>
      <c r="AP420" s="4"/>
      <c r="AQ420" s="4"/>
      <c r="AR420" s="4"/>
    </row>
    <row r="421" spans="3:44" x14ac:dyDescent="0.2"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/>
      <c r="AE421" s="4"/>
      <c r="AF421" s="235"/>
      <c r="AG421" s="4"/>
      <c r="AH421" s="4"/>
      <c r="AI421" s="4"/>
      <c r="AJ421" s="4"/>
      <c r="AK421" s="4"/>
      <c r="AL421" s="4"/>
      <c r="AM421" s="4"/>
      <c r="AN421" s="4"/>
      <c r="AO421" s="4"/>
      <c r="AP421" s="4"/>
      <c r="AQ421" s="4"/>
      <c r="AR421" s="4"/>
    </row>
    <row r="422" spans="3:44" x14ac:dyDescent="0.2"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/>
      <c r="AE422" s="4"/>
      <c r="AF422" s="235"/>
      <c r="AG422" s="4"/>
      <c r="AH422" s="4"/>
      <c r="AI422" s="4"/>
      <c r="AJ422" s="4"/>
      <c r="AK422" s="4"/>
      <c r="AL422" s="4"/>
      <c r="AM422" s="4"/>
      <c r="AN422" s="4"/>
      <c r="AO422" s="4"/>
      <c r="AP422" s="4"/>
      <c r="AQ422" s="4"/>
      <c r="AR422" s="4"/>
    </row>
    <row r="423" spans="3:44" x14ac:dyDescent="0.2"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/>
      <c r="AE423" s="4"/>
      <c r="AF423" s="235"/>
      <c r="AG423" s="4"/>
      <c r="AH423" s="4"/>
      <c r="AI423" s="4"/>
      <c r="AJ423" s="4"/>
      <c r="AK423" s="4"/>
      <c r="AL423" s="4"/>
      <c r="AM423" s="4"/>
      <c r="AN423" s="4"/>
      <c r="AO423" s="4"/>
      <c r="AP423" s="4"/>
      <c r="AQ423" s="4"/>
      <c r="AR423" s="4"/>
    </row>
    <row r="424" spans="3:44" x14ac:dyDescent="0.2"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/>
      <c r="AE424" s="4"/>
      <c r="AF424" s="235"/>
      <c r="AG424" s="4"/>
      <c r="AH424" s="4"/>
      <c r="AI424" s="4"/>
      <c r="AJ424" s="4"/>
      <c r="AK424" s="4"/>
      <c r="AL424" s="4"/>
      <c r="AM424" s="4"/>
      <c r="AN424" s="4"/>
      <c r="AO424" s="4"/>
      <c r="AP424" s="4"/>
      <c r="AQ424" s="4"/>
      <c r="AR424" s="4"/>
    </row>
    <row r="425" spans="3:44" x14ac:dyDescent="0.2"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  <c r="AD425" s="4"/>
      <c r="AE425" s="4"/>
      <c r="AF425" s="235"/>
      <c r="AG425" s="4"/>
      <c r="AH425" s="4"/>
      <c r="AI425" s="4"/>
      <c r="AJ425" s="4"/>
      <c r="AK425" s="4"/>
      <c r="AL425" s="4"/>
      <c r="AM425" s="4"/>
      <c r="AN425" s="4"/>
      <c r="AO425" s="4"/>
      <c r="AP425" s="4"/>
      <c r="AQ425" s="4"/>
      <c r="AR425" s="4"/>
    </row>
    <row r="426" spans="3:44" x14ac:dyDescent="0.2"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  <c r="AD426" s="4"/>
      <c r="AE426" s="4"/>
      <c r="AF426" s="235"/>
      <c r="AG426" s="4"/>
      <c r="AH426" s="4"/>
      <c r="AI426" s="4"/>
      <c r="AJ426" s="4"/>
      <c r="AK426" s="4"/>
      <c r="AL426" s="4"/>
      <c r="AM426" s="4"/>
      <c r="AN426" s="4"/>
      <c r="AO426" s="4"/>
      <c r="AP426" s="4"/>
      <c r="AQ426" s="4"/>
      <c r="AR426" s="4"/>
    </row>
    <row r="427" spans="3:44" x14ac:dyDescent="0.2"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  <c r="AD427" s="4"/>
      <c r="AE427" s="4"/>
      <c r="AF427" s="235"/>
      <c r="AG427" s="4"/>
      <c r="AH427" s="4"/>
      <c r="AI427" s="4"/>
      <c r="AJ427" s="4"/>
      <c r="AK427" s="4"/>
      <c r="AL427" s="4"/>
      <c r="AM427" s="4"/>
      <c r="AN427" s="4"/>
      <c r="AO427" s="4"/>
      <c r="AP427" s="4"/>
      <c r="AQ427" s="4"/>
      <c r="AR427" s="4"/>
    </row>
    <row r="428" spans="3:44" x14ac:dyDescent="0.2"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  <c r="AD428" s="4"/>
      <c r="AE428" s="4"/>
      <c r="AF428" s="235"/>
      <c r="AG428" s="4"/>
      <c r="AH428" s="4"/>
      <c r="AI428" s="4"/>
      <c r="AJ428" s="4"/>
      <c r="AK428" s="4"/>
      <c r="AL428" s="4"/>
      <c r="AM428" s="4"/>
      <c r="AN428" s="4"/>
      <c r="AO428" s="4"/>
      <c r="AP428" s="4"/>
      <c r="AQ428" s="4"/>
      <c r="AR428" s="4"/>
    </row>
    <row r="429" spans="3:44" x14ac:dyDescent="0.2"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  <c r="AD429" s="4"/>
      <c r="AE429" s="4"/>
      <c r="AF429" s="235"/>
      <c r="AG429" s="4"/>
      <c r="AH429" s="4"/>
      <c r="AI429" s="4"/>
      <c r="AJ429" s="4"/>
      <c r="AK429" s="4"/>
      <c r="AL429" s="4"/>
      <c r="AM429" s="4"/>
      <c r="AN429" s="4"/>
      <c r="AO429" s="4"/>
      <c r="AP429" s="4"/>
      <c r="AQ429" s="4"/>
      <c r="AR429" s="4"/>
    </row>
    <row r="430" spans="3:44" x14ac:dyDescent="0.2"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  <c r="AD430" s="4"/>
      <c r="AE430" s="4"/>
      <c r="AF430" s="235"/>
      <c r="AG430" s="4"/>
      <c r="AH430" s="4"/>
      <c r="AI430" s="4"/>
      <c r="AJ430" s="4"/>
      <c r="AK430" s="4"/>
      <c r="AL430" s="4"/>
      <c r="AM430" s="4"/>
      <c r="AN430" s="4"/>
      <c r="AO430" s="4"/>
      <c r="AP430" s="4"/>
      <c r="AQ430" s="4"/>
      <c r="AR430" s="4"/>
    </row>
    <row r="431" spans="3:44" x14ac:dyDescent="0.2"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4"/>
      <c r="AD431" s="4"/>
      <c r="AE431" s="4"/>
      <c r="AF431" s="235"/>
      <c r="AG431" s="4"/>
      <c r="AH431" s="4"/>
      <c r="AI431" s="4"/>
      <c r="AJ431" s="4"/>
      <c r="AK431" s="4"/>
      <c r="AL431" s="4"/>
      <c r="AM431" s="4"/>
      <c r="AN431" s="4"/>
      <c r="AO431" s="4"/>
      <c r="AP431" s="4"/>
      <c r="AQ431" s="4"/>
      <c r="AR431" s="4"/>
    </row>
    <row r="432" spans="3:44" x14ac:dyDescent="0.2"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C432" s="4"/>
      <c r="AD432" s="4"/>
      <c r="AE432" s="4"/>
      <c r="AF432" s="235"/>
      <c r="AG432" s="4"/>
      <c r="AH432" s="4"/>
      <c r="AI432" s="4"/>
      <c r="AJ432" s="4"/>
      <c r="AK432" s="4"/>
      <c r="AL432" s="4"/>
      <c r="AM432" s="4"/>
      <c r="AN432" s="4"/>
      <c r="AO432" s="4"/>
      <c r="AP432" s="4"/>
      <c r="AQ432" s="4"/>
      <c r="AR432" s="4"/>
    </row>
    <row r="433" spans="3:44" x14ac:dyDescent="0.2"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  <c r="AC433" s="4"/>
      <c r="AD433" s="4"/>
      <c r="AE433" s="4"/>
      <c r="AF433" s="235"/>
      <c r="AG433" s="4"/>
      <c r="AH433" s="4"/>
      <c r="AI433" s="4"/>
      <c r="AJ433" s="4"/>
      <c r="AK433" s="4"/>
      <c r="AL433" s="4"/>
      <c r="AM433" s="4"/>
      <c r="AN433" s="4"/>
      <c r="AO433" s="4"/>
      <c r="AP433" s="4"/>
      <c r="AQ433" s="4"/>
      <c r="AR433" s="4"/>
    </row>
    <row r="434" spans="3:44" x14ac:dyDescent="0.2"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  <c r="AC434" s="4"/>
      <c r="AD434" s="4"/>
      <c r="AE434" s="4"/>
      <c r="AF434" s="235"/>
      <c r="AG434" s="4"/>
      <c r="AH434" s="4"/>
      <c r="AI434" s="4"/>
      <c r="AJ434" s="4"/>
      <c r="AK434" s="4"/>
      <c r="AL434" s="4"/>
      <c r="AM434" s="4"/>
      <c r="AN434" s="4"/>
      <c r="AO434" s="4"/>
      <c r="AP434" s="4"/>
      <c r="AQ434" s="4"/>
      <c r="AR434" s="4"/>
    </row>
    <row r="435" spans="3:44" x14ac:dyDescent="0.2"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  <c r="AC435" s="4"/>
      <c r="AD435" s="4"/>
      <c r="AE435" s="4"/>
      <c r="AF435" s="235"/>
      <c r="AG435" s="4"/>
      <c r="AH435" s="4"/>
      <c r="AI435" s="4"/>
      <c r="AJ435" s="4"/>
      <c r="AK435" s="4"/>
      <c r="AL435" s="4"/>
      <c r="AM435" s="4"/>
      <c r="AN435" s="4"/>
      <c r="AO435" s="4"/>
      <c r="AP435" s="4"/>
      <c r="AQ435" s="4"/>
      <c r="AR435" s="4"/>
    </row>
    <row r="436" spans="3:44" x14ac:dyDescent="0.2"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  <c r="AC436" s="4"/>
      <c r="AD436" s="4"/>
      <c r="AE436" s="4"/>
      <c r="AF436" s="235"/>
      <c r="AG436" s="4"/>
      <c r="AH436" s="4"/>
      <c r="AI436" s="4"/>
      <c r="AJ436" s="4"/>
      <c r="AK436" s="4"/>
      <c r="AL436" s="4"/>
      <c r="AM436" s="4"/>
      <c r="AN436" s="4"/>
      <c r="AO436" s="4"/>
      <c r="AP436" s="4"/>
      <c r="AQ436" s="4"/>
      <c r="AR436" s="4"/>
    </row>
    <row r="437" spans="3:44" x14ac:dyDescent="0.2"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  <c r="AC437" s="4"/>
      <c r="AD437" s="4"/>
      <c r="AE437" s="4"/>
      <c r="AF437" s="235"/>
      <c r="AG437" s="4"/>
      <c r="AH437" s="4"/>
      <c r="AI437" s="4"/>
      <c r="AJ437" s="4"/>
      <c r="AK437" s="4"/>
      <c r="AL437" s="4"/>
      <c r="AM437" s="4"/>
      <c r="AN437" s="4"/>
      <c r="AO437" s="4"/>
      <c r="AP437" s="4"/>
      <c r="AQ437" s="4"/>
      <c r="AR437" s="4"/>
    </row>
    <row r="438" spans="3:44" x14ac:dyDescent="0.2"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  <c r="AC438" s="4"/>
      <c r="AD438" s="4"/>
      <c r="AE438" s="4"/>
      <c r="AF438" s="235"/>
      <c r="AG438" s="4"/>
      <c r="AH438" s="4"/>
      <c r="AI438" s="4"/>
      <c r="AJ438" s="4"/>
      <c r="AK438" s="4"/>
      <c r="AL438" s="4"/>
      <c r="AM438" s="4"/>
      <c r="AN438" s="4"/>
      <c r="AO438" s="4"/>
      <c r="AP438" s="4"/>
      <c r="AQ438" s="4"/>
      <c r="AR438" s="4"/>
    </row>
    <row r="439" spans="3:44" x14ac:dyDescent="0.2"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  <c r="AC439" s="4"/>
      <c r="AD439" s="4"/>
      <c r="AE439" s="4"/>
      <c r="AF439" s="235"/>
      <c r="AG439" s="4"/>
      <c r="AH439" s="4"/>
      <c r="AI439" s="4"/>
      <c r="AJ439" s="4"/>
      <c r="AK439" s="4"/>
      <c r="AL439" s="4"/>
      <c r="AM439" s="4"/>
      <c r="AN439" s="4"/>
      <c r="AO439" s="4"/>
      <c r="AP439" s="4"/>
      <c r="AQ439" s="4"/>
      <c r="AR439" s="4"/>
    </row>
    <row r="440" spans="3:44" x14ac:dyDescent="0.2"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  <c r="AC440" s="4"/>
      <c r="AD440" s="4"/>
      <c r="AE440" s="4"/>
      <c r="AF440" s="235"/>
      <c r="AG440" s="4"/>
      <c r="AH440" s="4"/>
      <c r="AI440" s="4"/>
      <c r="AJ440" s="4"/>
      <c r="AK440" s="4"/>
      <c r="AL440" s="4"/>
      <c r="AM440" s="4"/>
      <c r="AN440" s="4"/>
      <c r="AO440" s="4"/>
      <c r="AP440" s="4"/>
      <c r="AQ440" s="4"/>
      <c r="AR440" s="4"/>
    </row>
    <row r="441" spans="3:44" x14ac:dyDescent="0.2"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  <c r="AC441" s="4"/>
      <c r="AD441" s="4"/>
      <c r="AE441" s="4"/>
      <c r="AF441" s="235"/>
      <c r="AG441" s="4"/>
      <c r="AH441" s="4"/>
      <c r="AI441" s="4"/>
      <c r="AJ441" s="4"/>
      <c r="AK441" s="4"/>
      <c r="AL441" s="4"/>
      <c r="AM441" s="4"/>
      <c r="AN441" s="4"/>
      <c r="AO441" s="4"/>
      <c r="AP441" s="4"/>
      <c r="AQ441" s="4"/>
      <c r="AR441" s="4"/>
    </row>
    <row r="442" spans="3:44" x14ac:dyDescent="0.2"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  <c r="AC442" s="4"/>
      <c r="AD442" s="4"/>
      <c r="AE442" s="4"/>
      <c r="AF442" s="235"/>
      <c r="AG442" s="4"/>
      <c r="AH442" s="4"/>
      <c r="AI442" s="4"/>
      <c r="AJ442" s="4"/>
      <c r="AK442" s="4"/>
      <c r="AL442" s="4"/>
      <c r="AM442" s="4"/>
      <c r="AN442" s="4"/>
      <c r="AO442" s="4"/>
      <c r="AP442" s="4"/>
      <c r="AQ442" s="4"/>
      <c r="AR442" s="4"/>
    </row>
    <row r="443" spans="3:44" x14ac:dyDescent="0.2"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  <c r="AC443" s="4"/>
      <c r="AD443" s="4"/>
      <c r="AE443" s="4"/>
      <c r="AF443" s="235"/>
      <c r="AG443" s="4"/>
      <c r="AH443" s="4"/>
      <c r="AI443" s="4"/>
      <c r="AJ443" s="4"/>
      <c r="AK443" s="4"/>
      <c r="AL443" s="4"/>
      <c r="AM443" s="4"/>
      <c r="AN443" s="4"/>
      <c r="AO443" s="4"/>
      <c r="AP443" s="4"/>
      <c r="AQ443" s="4"/>
      <c r="AR443" s="4"/>
    </row>
    <row r="444" spans="3:44" x14ac:dyDescent="0.2"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  <c r="AC444" s="4"/>
      <c r="AD444" s="4"/>
      <c r="AE444" s="4"/>
      <c r="AF444" s="235"/>
      <c r="AG444" s="4"/>
      <c r="AH444" s="4"/>
      <c r="AI444" s="4"/>
      <c r="AJ444" s="4"/>
      <c r="AK444" s="4"/>
      <c r="AL444" s="4"/>
      <c r="AM444" s="4"/>
      <c r="AN444" s="4"/>
      <c r="AO444" s="4"/>
      <c r="AP444" s="4"/>
      <c r="AQ444" s="4"/>
      <c r="AR444" s="4"/>
    </row>
    <row r="445" spans="3:44" x14ac:dyDescent="0.2"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  <c r="AC445" s="4"/>
      <c r="AD445" s="4"/>
      <c r="AE445" s="4"/>
      <c r="AF445" s="235"/>
      <c r="AG445" s="4"/>
      <c r="AH445" s="4"/>
      <c r="AI445" s="4"/>
      <c r="AJ445" s="4"/>
      <c r="AK445" s="4"/>
      <c r="AL445" s="4"/>
      <c r="AM445" s="4"/>
      <c r="AN445" s="4"/>
      <c r="AO445" s="4"/>
      <c r="AP445" s="4"/>
      <c r="AQ445" s="4"/>
      <c r="AR445" s="4"/>
    </row>
    <row r="446" spans="3:44" x14ac:dyDescent="0.2"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  <c r="AC446" s="4"/>
      <c r="AD446" s="4"/>
      <c r="AE446" s="4"/>
      <c r="AF446" s="235"/>
      <c r="AG446" s="4"/>
      <c r="AH446" s="4"/>
      <c r="AI446" s="4"/>
      <c r="AJ446" s="4"/>
      <c r="AK446" s="4"/>
      <c r="AL446" s="4"/>
      <c r="AM446" s="4"/>
      <c r="AN446" s="4"/>
      <c r="AO446" s="4"/>
      <c r="AP446" s="4"/>
      <c r="AQ446" s="4"/>
      <c r="AR446" s="4"/>
    </row>
    <row r="447" spans="3:44" x14ac:dyDescent="0.2"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  <c r="AC447" s="4"/>
      <c r="AD447" s="4"/>
      <c r="AE447" s="4"/>
      <c r="AF447" s="235"/>
      <c r="AG447" s="4"/>
      <c r="AH447" s="4"/>
      <c r="AI447" s="4"/>
      <c r="AJ447" s="4"/>
      <c r="AK447" s="4"/>
      <c r="AL447" s="4"/>
      <c r="AM447" s="4"/>
      <c r="AN447" s="4"/>
      <c r="AO447" s="4"/>
      <c r="AP447" s="4"/>
      <c r="AQ447" s="4"/>
      <c r="AR447" s="4"/>
    </row>
    <row r="448" spans="3:44" x14ac:dyDescent="0.2"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  <c r="AC448" s="4"/>
      <c r="AD448" s="4"/>
      <c r="AE448" s="4"/>
      <c r="AF448" s="235"/>
      <c r="AG448" s="4"/>
      <c r="AH448" s="4"/>
      <c r="AI448" s="4"/>
      <c r="AJ448" s="4"/>
      <c r="AK448" s="4"/>
      <c r="AL448" s="4"/>
      <c r="AM448" s="4"/>
      <c r="AN448" s="4"/>
      <c r="AO448" s="4"/>
      <c r="AP448" s="4"/>
      <c r="AQ448" s="4"/>
      <c r="AR448" s="4"/>
    </row>
    <row r="449" spans="3:44" x14ac:dyDescent="0.2"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  <c r="AC449" s="4"/>
      <c r="AD449" s="4"/>
      <c r="AE449" s="4"/>
      <c r="AF449" s="235"/>
      <c r="AG449" s="4"/>
      <c r="AH449" s="4"/>
      <c r="AI449" s="4"/>
      <c r="AJ449" s="4"/>
      <c r="AK449" s="4"/>
      <c r="AL449" s="4"/>
      <c r="AM449" s="4"/>
      <c r="AN449" s="4"/>
      <c r="AO449" s="4"/>
      <c r="AP449" s="4"/>
      <c r="AQ449" s="4"/>
      <c r="AR449" s="4"/>
    </row>
    <row r="450" spans="3:44" x14ac:dyDescent="0.2"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  <c r="AC450" s="4"/>
      <c r="AD450" s="4"/>
      <c r="AE450" s="4"/>
      <c r="AF450" s="235"/>
      <c r="AG450" s="4"/>
      <c r="AH450" s="4"/>
      <c r="AI450" s="4"/>
      <c r="AJ450" s="4"/>
      <c r="AK450" s="4"/>
      <c r="AL450" s="4"/>
      <c r="AM450" s="4"/>
      <c r="AN450" s="4"/>
      <c r="AO450" s="4"/>
      <c r="AP450" s="4"/>
      <c r="AQ450" s="4"/>
      <c r="AR450" s="4"/>
    </row>
    <row r="451" spans="3:44" x14ac:dyDescent="0.2"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  <c r="AC451" s="4"/>
      <c r="AD451" s="4"/>
      <c r="AE451" s="4"/>
      <c r="AF451" s="235"/>
      <c r="AG451" s="4"/>
      <c r="AH451" s="4"/>
      <c r="AI451" s="4"/>
      <c r="AJ451" s="4"/>
      <c r="AK451" s="4"/>
      <c r="AL451" s="4"/>
      <c r="AM451" s="4"/>
      <c r="AN451" s="4"/>
      <c r="AO451" s="4"/>
      <c r="AP451" s="4"/>
      <c r="AQ451" s="4"/>
      <c r="AR451" s="4"/>
    </row>
    <row r="452" spans="3:44" x14ac:dyDescent="0.2"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  <c r="AC452" s="4"/>
      <c r="AD452" s="4"/>
      <c r="AE452" s="4"/>
      <c r="AF452" s="235"/>
      <c r="AG452" s="4"/>
      <c r="AH452" s="4"/>
      <c r="AI452" s="4"/>
      <c r="AJ452" s="4"/>
      <c r="AK452" s="4"/>
      <c r="AL452" s="4"/>
      <c r="AM452" s="4"/>
      <c r="AN452" s="4"/>
      <c r="AO452" s="4"/>
      <c r="AP452" s="4"/>
      <c r="AQ452" s="4"/>
      <c r="AR452" s="4"/>
    </row>
    <row r="453" spans="3:44" x14ac:dyDescent="0.2"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  <c r="AC453" s="4"/>
      <c r="AD453" s="4"/>
      <c r="AE453" s="4"/>
      <c r="AF453" s="235"/>
      <c r="AG453" s="4"/>
      <c r="AH453" s="4"/>
      <c r="AI453" s="4"/>
      <c r="AJ453" s="4"/>
      <c r="AK453" s="4"/>
      <c r="AL453" s="4"/>
      <c r="AM453" s="4"/>
      <c r="AN453" s="4"/>
      <c r="AO453" s="4"/>
      <c r="AP453" s="4"/>
      <c r="AQ453" s="4"/>
      <c r="AR453" s="4"/>
    </row>
    <row r="454" spans="3:44" x14ac:dyDescent="0.2"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  <c r="AC454" s="4"/>
      <c r="AD454" s="4"/>
      <c r="AE454" s="4"/>
      <c r="AF454" s="235"/>
      <c r="AG454" s="4"/>
      <c r="AH454" s="4"/>
      <c r="AI454" s="4"/>
      <c r="AJ454" s="4"/>
      <c r="AK454" s="4"/>
      <c r="AL454" s="4"/>
      <c r="AM454" s="4"/>
      <c r="AN454" s="4"/>
      <c r="AO454" s="4"/>
      <c r="AP454" s="4"/>
      <c r="AQ454" s="4"/>
      <c r="AR454" s="4"/>
    </row>
    <row r="455" spans="3:44" x14ac:dyDescent="0.2"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  <c r="AC455" s="4"/>
      <c r="AD455" s="4"/>
      <c r="AE455" s="4"/>
      <c r="AF455" s="235"/>
      <c r="AG455" s="4"/>
      <c r="AH455" s="4"/>
      <c r="AI455" s="4"/>
      <c r="AJ455" s="4"/>
      <c r="AK455" s="4"/>
      <c r="AL455" s="4"/>
      <c r="AM455" s="4"/>
      <c r="AN455" s="4"/>
      <c r="AO455" s="4"/>
      <c r="AP455" s="4"/>
      <c r="AQ455" s="4"/>
      <c r="AR455" s="4"/>
    </row>
    <row r="456" spans="3:44" x14ac:dyDescent="0.2"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  <c r="AC456" s="4"/>
      <c r="AD456" s="4"/>
      <c r="AE456" s="4"/>
      <c r="AF456" s="235"/>
      <c r="AG456" s="4"/>
      <c r="AH456" s="4"/>
      <c r="AI456" s="4"/>
      <c r="AJ456" s="4"/>
      <c r="AK456" s="4"/>
      <c r="AL456" s="4"/>
      <c r="AM456" s="4"/>
      <c r="AN456" s="4"/>
      <c r="AO456" s="4"/>
      <c r="AP456" s="4"/>
      <c r="AQ456" s="4"/>
      <c r="AR456" s="4"/>
    </row>
    <row r="457" spans="3:44" x14ac:dyDescent="0.2"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  <c r="AC457" s="4"/>
      <c r="AD457" s="4"/>
      <c r="AE457" s="4"/>
      <c r="AF457" s="235"/>
      <c r="AG457" s="4"/>
      <c r="AH457" s="4"/>
      <c r="AI457" s="4"/>
      <c r="AJ457" s="4"/>
      <c r="AK457" s="4"/>
      <c r="AL457" s="4"/>
      <c r="AM457" s="4"/>
      <c r="AN457" s="4"/>
      <c r="AO457" s="4"/>
      <c r="AP457" s="4"/>
      <c r="AQ457" s="4"/>
      <c r="AR457" s="4"/>
    </row>
    <row r="458" spans="3:44" x14ac:dyDescent="0.2"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  <c r="AC458" s="4"/>
      <c r="AD458" s="4"/>
      <c r="AE458" s="4"/>
      <c r="AF458" s="235"/>
      <c r="AG458" s="4"/>
      <c r="AH458" s="4"/>
      <c r="AI458" s="4"/>
      <c r="AJ458" s="4"/>
      <c r="AK458" s="4"/>
      <c r="AL458" s="4"/>
      <c r="AM458" s="4"/>
      <c r="AN458" s="4"/>
      <c r="AO458" s="4"/>
      <c r="AP458" s="4"/>
      <c r="AQ458" s="4"/>
      <c r="AR458" s="4"/>
    </row>
    <row r="459" spans="3:44" x14ac:dyDescent="0.2"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  <c r="AC459" s="4"/>
      <c r="AD459" s="4"/>
      <c r="AE459" s="4"/>
      <c r="AF459" s="235"/>
      <c r="AG459" s="4"/>
      <c r="AH459" s="4"/>
      <c r="AI459" s="4"/>
      <c r="AJ459" s="4"/>
      <c r="AK459" s="4"/>
      <c r="AL459" s="4"/>
      <c r="AM459" s="4"/>
      <c r="AN459" s="4"/>
      <c r="AO459" s="4"/>
      <c r="AP459" s="4"/>
      <c r="AQ459" s="4"/>
      <c r="AR459" s="4"/>
    </row>
    <row r="460" spans="3:44" x14ac:dyDescent="0.2"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  <c r="AC460" s="4"/>
      <c r="AD460" s="4"/>
      <c r="AE460" s="4"/>
      <c r="AF460" s="235"/>
      <c r="AG460" s="4"/>
      <c r="AH460" s="4"/>
      <c r="AI460" s="4"/>
      <c r="AJ460" s="4"/>
      <c r="AK460" s="4"/>
      <c r="AL460" s="4"/>
      <c r="AM460" s="4"/>
      <c r="AN460" s="4"/>
      <c r="AO460" s="4"/>
      <c r="AP460" s="4"/>
      <c r="AQ460" s="4"/>
      <c r="AR460" s="4"/>
    </row>
    <row r="461" spans="3:44" x14ac:dyDescent="0.2"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  <c r="AC461" s="4"/>
      <c r="AD461" s="4"/>
      <c r="AE461" s="4"/>
      <c r="AF461" s="235"/>
      <c r="AG461" s="4"/>
      <c r="AH461" s="4"/>
      <c r="AI461" s="4"/>
      <c r="AJ461" s="4"/>
      <c r="AK461" s="4"/>
      <c r="AL461" s="4"/>
      <c r="AM461" s="4"/>
      <c r="AN461" s="4"/>
      <c r="AO461" s="4"/>
      <c r="AP461" s="4"/>
      <c r="AQ461" s="4"/>
      <c r="AR461" s="4"/>
    </row>
    <row r="462" spans="3:44" x14ac:dyDescent="0.2"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  <c r="AC462" s="4"/>
      <c r="AD462" s="4"/>
      <c r="AE462" s="4"/>
      <c r="AF462" s="235"/>
      <c r="AG462" s="4"/>
      <c r="AH462" s="4"/>
      <c r="AI462" s="4"/>
      <c r="AJ462" s="4"/>
      <c r="AK462" s="4"/>
      <c r="AL462" s="4"/>
      <c r="AM462" s="4"/>
      <c r="AN462" s="4"/>
      <c r="AO462" s="4"/>
      <c r="AP462" s="4"/>
      <c r="AQ462" s="4"/>
      <c r="AR462" s="4"/>
    </row>
    <row r="463" spans="3:44" x14ac:dyDescent="0.2"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  <c r="AC463" s="4"/>
      <c r="AD463" s="4"/>
      <c r="AE463" s="4"/>
      <c r="AF463" s="235"/>
      <c r="AG463" s="4"/>
      <c r="AH463" s="4"/>
      <c r="AI463" s="4"/>
      <c r="AJ463" s="4"/>
      <c r="AK463" s="4"/>
      <c r="AL463" s="4"/>
      <c r="AM463" s="4"/>
      <c r="AN463" s="4"/>
      <c r="AO463" s="4"/>
      <c r="AP463" s="4"/>
      <c r="AQ463" s="4"/>
      <c r="AR463" s="4"/>
    </row>
    <row r="464" spans="3:44" x14ac:dyDescent="0.2"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  <c r="AC464" s="4"/>
      <c r="AD464" s="4"/>
      <c r="AE464" s="4"/>
      <c r="AF464" s="235"/>
      <c r="AG464" s="4"/>
      <c r="AH464" s="4"/>
      <c r="AI464" s="4"/>
      <c r="AJ464" s="4"/>
      <c r="AK464" s="4"/>
      <c r="AL464" s="4"/>
      <c r="AM464" s="4"/>
      <c r="AN464" s="4"/>
      <c r="AO464" s="4"/>
      <c r="AP464" s="4"/>
      <c r="AQ464" s="4"/>
      <c r="AR464" s="4"/>
    </row>
    <row r="465" spans="3:44" x14ac:dyDescent="0.2"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  <c r="AC465" s="4"/>
      <c r="AD465" s="4"/>
      <c r="AE465" s="4"/>
      <c r="AF465" s="235"/>
      <c r="AG465" s="4"/>
      <c r="AH465" s="4"/>
      <c r="AI465" s="4"/>
      <c r="AJ465" s="4"/>
      <c r="AK465" s="4"/>
      <c r="AL465" s="4"/>
      <c r="AM465" s="4"/>
      <c r="AN465" s="4"/>
      <c r="AO465" s="4"/>
      <c r="AP465" s="4"/>
      <c r="AQ465" s="4"/>
      <c r="AR465" s="4"/>
    </row>
    <row r="466" spans="3:44" x14ac:dyDescent="0.2"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/>
      <c r="AC466" s="4"/>
      <c r="AD466" s="4"/>
      <c r="AE466" s="4"/>
      <c r="AF466" s="235"/>
      <c r="AG466" s="4"/>
      <c r="AH466" s="4"/>
      <c r="AI466" s="4"/>
      <c r="AJ466" s="4"/>
      <c r="AK466" s="4"/>
      <c r="AL466" s="4"/>
      <c r="AM466" s="4"/>
      <c r="AN466" s="4"/>
      <c r="AO466" s="4"/>
      <c r="AP466" s="4"/>
      <c r="AQ466" s="4"/>
      <c r="AR466" s="4"/>
    </row>
    <row r="467" spans="3:44" x14ac:dyDescent="0.2"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/>
      <c r="AC467" s="4"/>
      <c r="AD467" s="4"/>
      <c r="AE467" s="4"/>
      <c r="AF467" s="235"/>
      <c r="AG467" s="4"/>
      <c r="AH467" s="4"/>
      <c r="AI467" s="4"/>
      <c r="AJ467" s="4"/>
      <c r="AK467" s="4"/>
      <c r="AL467" s="4"/>
      <c r="AM467" s="4"/>
      <c r="AN467" s="4"/>
      <c r="AO467" s="4"/>
      <c r="AP467" s="4"/>
      <c r="AQ467" s="4"/>
      <c r="AR467" s="4"/>
    </row>
    <row r="468" spans="3:44" x14ac:dyDescent="0.2"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  <c r="AC468" s="4"/>
      <c r="AD468" s="4"/>
      <c r="AE468" s="4"/>
      <c r="AF468" s="235"/>
      <c r="AG468" s="4"/>
      <c r="AH468" s="4"/>
      <c r="AI468" s="4"/>
      <c r="AJ468" s="4"/>
      <c r="AK468" s="4"/>
      <c r="AL468" s="4"/>
      <c r="AM468" s="4"/>
      <c r="AN468" s="4"/>
      <c r="AO468" s="4"/>
      <c r="AP468" s="4"/>
      <c r="AQ468" s="4"/>
      <c r="AR468" s="4"/>
    </row>
    <row r="469" spans="3:44" x14ac:dyDescent="0.2"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/>
      <c r="AC469" s="4"/>
      <c r="AD469" s="4"/>
      <c r="AE469" s="4"/>
      <c r="AF469" s="235"/>
      <c r="AG469" s="4"/>
      <c r="AH469" s="4"/>
      <c r="AI469" s="4"/>
      <c r="AJ469" s="4"/>
      <c r="AK469" s="4"/>
      <c r="AL469" s="4"/>
      <c r="AM469" s="4"/>
      <c r="AN469" s="4"/>
      <c r="AO469" s="4"/>
      <c r="AP469" s="4"/>
      <c r="AQ469" s="4"/>
      <c r="AR469" s="4"/>
    </row>
    <row r="470" spans="3:44" x14ac:dyDescent="0.2"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/>
      <c r="AC470" s="4"/>
      <c r="AD470" s="4"/>
      <c r="AE470" s="4"/>
      <c r="AF470" s="235"/>
      <c r="AG470" s="4"/>
      <c r="AH470" s="4"/>
      <c r="AI470" s="4"/>
      <c r="AJ470" s="4"/>
      <c r="AK470" s="4"/>
      <c r="AL470" s="4"/>
      <c r="AM470" s="4"/>
      <c r="AN470" s="4"/>
      <c r="AO470" s="4"/>
      <c r="AP470" s="4"/>
      <c r="AQ470" s="4"/>
      <c r="AR470" s="4"/>
    </row>
    <row r="471" spans="3:44" x14ac:dyDescent="0.2"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  <c r="AC471" s="4"/>
      <c r="AD471" s="4"/>
      <c r="AE471" s="4"/>
      <c r="AF471" s="235"/>
      <c r="AG471" s="4"/>
      <c r="AH471" s="4"/>
      <c r="AI471" s="4"/>
      <c r="AJ471" s="4"/>
      <c r="AK471" s="4"/>
      <c r="AL471" s="4"/>
      <c r="AM471" s="4"/>
      <c r="AN471" s="4"/>
      <c r="AO471" s="4"/>
      <c r="AP471" s="4"/>
      <c r="AQ471" s="4"/>
      <c r="AR471" s="4"/>
    </row>
    <row r="472" spans="3:44" x14ac:dyDescent="0.2"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  <c r="AC472" s="4"/>
      <c r="AD472" s="4"/>
      <c r="AE472" s="4"/>
      <c r="AF472" s="235"/>
      <c r="AG472" s="4"/>
      <c r="AH472" s="4"/>
      <c r="AI472" s="4"/>
      <c r="AJ472" s="4"/>
      <c r="AK472" s="4"/>
      <c r="AL472" s="4"/>
      <c r="AM472" s="4"/>
      <c r="AN472" s="4"/>
      <c r="AO472" s="4"/>
      <c r="AP472" s="4"/>
      <c r="AQ472" s="4"/>
      <c r="AR472" s="4"/>
    </row>
    <row r="473" spans="3:44" x14ac:dyDescent="0.2"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  <c r="AC473" s="4"/>
      <c r="AD473" s="4"/>
      <c r="AE473" s="4"/>
      <c r="AF473" s="235"/>
      <c r="AG473" s="4"/>
      <c r="AH473" s="4"/>
      <c r="AI473" s="4"/>
      <c r="AJ473" s="4"/>
      <c r="AK473" s="4"/>
      <c r="AL473" s="4"/>
      <c r="AM473" s="4"/>
      <c r="AN473" s="4"/>
      <c r="AO473" s="4"/>
      <c r="AP473" s="4"/>
      <c r="AQ473" s="4"/>
      <c r="AR473" s="4"/>
    </row>
    <row r="474" spans="3:44" x14ac:dyDescent="0.2"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4"/>
      <c r="AC474" s="4"/>
      <c r="AD474" s="4"/>
      <c r="AE474" s="4"/>
      <c r="AF474" s="235"/>
      <c r="AG474" s="4"/>
      <c r="AH474" s="4"/>
      <c r="AI474" s="4"/>
      <c r="AJ474" s="4"/>
      <c r="AK474" s="4"/>
      <c r="AL474" s="4"/>
      <c r="AM474" s="4"/>
      <c r="AN474" s="4"/>
      <c r="AO474" s="4"/>
      <c r="AP474" s="4"/>
      <c r="AQ474" s="4"/>
      <c r="AR474" s="4"/>
    </row>
    <row r="475" spans="3:44" x14ac:dyDescent="0.2"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  <c r="AC475" s="4"/>
      <c r="AD475" s="4"/>
      <c r="AE475" s="4"/>
      <c r="AF475" s="235"/>
      <c r="AG475" s="4"/>
      <c r="AH475" s="4"/>
      <c r="AI475" s="4"/>
      <c r="AJ475" s="4"/>
      <c r="AK475" s="4"/>
      <c r="AL475" s="4"/>
      <c r="AM475" s="4"/>
      <c r="AN475" s="4"/>
      <c r="AO475" s="4"/>
      <c r="AP475" s="4"/>
      <c r="AQ475" s="4"/>
      <c r="AR475" s="4"/>
    </row>
    <row r="476" spans="3:44" x14ac:dyDescent="0.2"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  <c r="AC476" s="4"/>
      <c r="AD476" s="4"/>
      <c r="AE476" s="4"/>
      <c r="AF476" s="235"/>
      <c r="AG476" s="4"/>
      <c r="AH476" s="4"/>
      <c r="AI476" s="4"/>
      <c r="AJ476" s="4"/>
      <c r="AK476" s="4"/>
      <c r="AL476" s="4"/>
      <c r="AM476" s="4"/>
      <c r="AN476" s="4"/>
      <c r="AO476" s="4"/>
      <c r="AP476" s="4"/>
      <c r="AQ476" s="4"/>
      <c r="AR476" s="4"/>
    </row>
    <row r="477" spans="3:44" x14ac:dyDescent="0.2"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  <c r="AC477" s="4"/>
      <c r="AD477" s="4"/>
      <c r="AE477" s="4"/>
      <c r="AF477" s="235"/>
      <c r="AG477" s="4"/>
      <c r="AH477" s="4"/>
      <c r="AI477" s="4"/>
      <c r="AJ477" s="4"/>
      <c r="AK477" s="4"/>
      <c r="AL477" s="4"/>
      <c r="AM477" s="4"/>
      <c r="AN477" s="4"/>
      <c r="AO477" s="4"/>
      <c r="AP477" s="4"/>
      <c r="AQ477" s="4"/>
      <c r="AR477" s="4"/>
    </row>
    <row r="478" spans="3:44" x14ac:dyDescent="0.2"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  <c r="AC478" s="4"/>
      <c r="AD478" s="4"/>
      <c r="AE478" s="4"/>
      <c r="AF478" s="235"/>
      <c r="AG478" s="4"/>
      <c r="AH478" s="4"/>
      <c r="AI478" s="4"/>
      <c r="AJ478" s="4"/>
      <c r="AK478" s="4"/>
      <c r="AL478" s="4"/>
      <c r="AM478" s="4"/>
      <c r="AN478" s="4"/>
      <c r="AO478" s="4"/>
      <c r="AP478" s="4"/>
      <c r="AQ478" s="4"/>
      <c r="AR478" s="4"/>
    </row>
    <row r="479" spans="3:44" x14ac:dyDescent="0.2"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  <c r="AC479" s="4"/>
      <c r="AD479" s="4"/>
      <c r="AE479" s="4"/>
      <c r="AF479" s="235"/>
      <c r="AG479" s="4"/>
      <c r="AH479" s="4"/>
      <c r="AI479" s="4"/>
      <c r="AJ479" s="4"/>
      <c r="AK479" s="4"/>
      <c r="AL479" s="4"/>
      <c r="AM479" s="4"/>
      <c r="AN479" s="4"/>
      <c r="AO479" s="4"/>
      <c r="AP479" s="4"/>
      <c r="AQ479" s="4"/>
      <c r="AR479" s="4"/>
    </row>
    <row r="480" spans="3:44" x14ac:dyDescent="0.2"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  <c r="AC480" s="4"/>
      <c r="AD480" s="4"/>
      <c r="AE480" s="4"/>
      <c r="AF480" s="235"/>
      <c r="AG480" s="4"/>
      <c r="AH480" s="4"/>
      <c r="AI480" s="4"/>
      <c r="AJ480" s="4"/>
      <c r="AK480" s="4"/>
      <c r="AL480" s="4"/>
      <c r="AM480" s="4"/>
      <c r="AN480" s="4"/>
      <c r="AO480" s="4"/>
      <c r="AP480" s="4"/>
      <c r="AQ480" s="4"/>
      <c r="AR480" s="4"/>
    </row>
    <row r="481" spans="3:44" x14ac:dyDescent="0.2"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  <c r="AC481" s="4"/>
      <c r="AD481" s="4"/>
      <c r="AE481" s="4"/>
      <c r="AF481" s="235"/>
      <c r="AG481" s="4"/>
      <c r="AH481" s="4"/>
      <c r="AI481" s="4"/>
      <c r="AJ481" s="4"/>
      <c r="AK481" s="4"/>
      <c r="AL481" s="4"/>
      <c r="AM481" s="4"/>
      <c r="AN481" s="4"/>
      <c r="AO481" s="4"/>
      <c r="AP481" s="4"/>
      <c r="AQ481" s="4"/>
      <c r="AR481" s="4"/>
    </row>
    <row r="482" spans="3:44" x14ac:dyDescent="0.2"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  <c r="AC482" s="4"/>
      <c r="AD482" s="4"/>
      <c r="AE482" s="4"/>
      <c r="AF482" s="235"/>
      <c r="AG482" s="4"/>
      <c r="AH482" s="4"/>
      <c r="AI482" s="4"/>
      <c r="AJ482" s="4"/>
      <c r="AK482" s="4"/>
      <c r="AL482" s="4"/>
      <c r="AM482" s="4"/>
      <c r="AN482" s="4"/>
      <c r="AO482" s="4"/>
      <c r="AP482" s="4"/>
      <c r="AQ482" s="4"/>
      <c r="AR482" s="4"/>
    </row>
    <row r="483" spans="3:44" x14ac:dyDescent="0.2"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  <c r="AC483" s="4"/>
      <c r="AD483" s="4"/>
      <c r="AE483" s="4"/>
      <c r="AF483" s="235"/>
      <c r="AG483" s="4"/>
      <c r="AH483" s="4"/>
      <c r="AI483" s="4"/>
      <c r="AJ483" s="4"/>
      <c r="AK483" s="4"/>
      <c r="AL483" s="4"/>
      <c r="AM483" s="4"/>
      <c r="AN483" s="4"/>
      <c r="AO483" s="4"/>
      <c r="AP483" s="4"/>
      <c r="AQ483" s="4"/>
      <c r="AR483" s="4"/>
    </row>
    <row r="484" spans="3:44" x14ac:dyDescent="0.2"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/>
      <c r="AC484" s="4"/>
      <c r="AD484" s="4"/>
      <c r="AE484" s="4"/>
      <c r="AF484" s="235"/>
      <c r="AG484" s="4"/>
      <c r="AH484" s="4"/>
      <c r="AI484" s="4"/>
      <c r="AJ484" s="4"/>
      <c r="AK484" s="4"/>
      <c r="AL484" s="4"/>
      <c r="AM484" s="4"/>
      <c r="AN484" s="4"/>
      <c r="AO484" s="4"/>
      <c r="AP484" s="4"/>
      <c r="AQ484" s="4"/>
      <c r="AR484" s="4"/>
    </row>
    <row r="485" spans="3:44" x14ac:dyDescent="0.2"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4"/>
      <c r="AC485" s="4"/>
      <c r="AD485" s="4"/>
      <c r="AE485" s="4"/>
      <c r="AF485" s="235"/>
      <c r="AG485" s="4"/>
      <c r="AH485" s="4"/>
      <c r="AI485" s="4"/>
      <c r="AJ485" s="4"/>
      <c r="AK485" s="4"/>
      <c r="AL485" s="4"/>
      <c r="AM485" s="4"/>
      <c r="AN485" s="4"/>
      <c r="AO485" s="4"/>
      <c r="AP485" s="4"/>
      <c r="AQ485" s="4"/>
      <c r="AR485" s="4"/>
    </row>
    <row r="486" spans="3:44" x14ac:dyDescent="0.2"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  <c r="AC486" s="4"/>
      <c r="AD486" s="4"/>
      <c r="AE486" s="4"/>
      <c r="AF486" s="235"/>
      <c r="AG486" s="4"/>
      <c r="AH486" s="4"/>
      <c r="AI486" s="4"/>
      <c r="AJ486" s="4"/>
      <c r="AK486" s="4"/>
      <c r="AL486" s="4"/>
      <c r="AM486" s="4"/>
      <c r="AN486" s="4"/>
      <c r="AO486" s="4"/>
      <c r="AP486" s="4"/>
      <c r="AQ486" s="4"/>
      <c r="AR486" s="4"/>
    </row>
    <row r="487" spans="3:44" x14ac:dyDescent="0.2"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  <c r="AC487" s="4"/>
      <c r="AD487" s="4"/>
      <c r="AE487" s="4"/>
      <c r="AF487" s="235"/>
      <c r="AG487" s="4"/>
      <c r="AH487" s="4"/>
      <c r="AI487" s="4"/>
      <c r="AJ487" s="4"/>
      <c r="AK487" s="4"/>
      <c r="AL487" s="4"/>
      <c r="AM487" s="4"/>
      <c r="AN487" s="4"/>
      <c r="AO487" s="4"/>
      <c r="AP487" s="4"/>
      <c r="AQ487" s="4"/>
      <c r="AR487" s="4"/>
    </row>
    <row r="488" spans="3:44" x14ac:dyDescent="0.2"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  <c r="AC488" s="4"/>
      <c r="AD488" s="4"/>
      <c r="AE488" s="4"/>
      <c r="AF488" s="235"/>
      <c r="AG488" s="4"/>
      <c r="AH488" s="4"/>
      <c r="AI488" s="4"/>
      <c r="AJ488" s="4"/>
      <c r="AK488" s="4"/>
      <c r="AL488" s="4"/>
      <c r="AM488" s="4"/>
      <c r="AN488" s="4"/>
      <c r="AO488" s="4"/>
      <c r="AP488" s="4"/>
      <c r="AQ488" s="4"/>
      <c r="AR488" s="4"/>
    </row>
    <row r="489" spans="3:44" x14ac:dyDescent="0.2"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  <c r="AC489" s="4"/>
      <c r="AD489" s="4"/>
      <c r="AE489" s="4"/>
      <c r="AF489" s="235"/>
      <c r="AG489" s="4"/>
      <c r="AH489" s="4"/>
      <c r="AI489" s="4"/>
      <c r="AJ489" s="4"/>
      <c r="AK489" s="4"/>
      <c r="AL489" s="4"/>
      <c r="AM489" s="4"/>
      <c r="AN489" s="4"/>
      <c r="AO489" s="4"/>
      <c r="AP489" s="4"/>
      <c r="AQ489" s="4"/>
      <c r="AR489" s="4"/>
    </row>
    <row r="490" spans="3:44" x14ac:dyDescent="0.2"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  <c r="AC490" s="4"/>
      <c r="AD490" s="4"/>
      <c r="AE490" s="4"/>
      <c r="AF490" s="235"/>
      <c r="AG490" s="4"/>
      <c r="AH490" s="4"/>
      <c r="AI490" s="4"/>
      <c r="AJ490" s="4"/>
      <c r="AK490" s="4"/>
      <c r="AL490" s="4"/>
      <c r="AM490" s="4"/>
      <c r="AN490" s="4"/>
      <c r="AO490" s="4"/>
      <c r="AP490" s="4"/>
      <c r="AQ490" s="4"/>
      <c r="AR490" s="4"/>
    </row>
    <row r="491" spans="3:44" x14ac:dyDescent="0.2"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  <c r="AC491" s="4"/>
      <c r="AD491" s="4"/>
      <c r="AE491" s="4"/>
      <c r="AF491" s="235"/>
      <c r="AG491" s="4"/>
      <c r="AH491" s="4"/>
      <c r="AI491" s="4"/>
      <c r="AJ491" s="4"/>
      <c r="AK491" s="4"/>
      <c r="AL491" s="4"/>
      <c r="AM491" s="4"/>
      <c r="AN491" s="4"/>
      <c r="AO491" s="4"/>
      <c r="AP491" s="4"/>
      <c r="AQ491" s="4"/>
      <c r="AR491" s="4"/>
    </row>
    <row r="492" spans="3:44" x14ac:dyDescent="0.2"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/>
      <c r="AC492" s="4"/>
      <c r="AD492" s="4"/>
      <c r="AE492" s="4"/>
      <c r="AF492" s="235"/>
      <c r="AG492" s="4"/>
      <c r="AH492" s="4"/>
      <c r="AI492" s="4"/>
      <c r="AJ492" s="4"/>
      <c r="AK492" s="4"/>
      <c r="AL492" s="4"/>
      <c r="AM492" s="4"/>
      <c r="AN492" s="4"/>
      <c r="AO492" s="4"/>
      <c r="AP492" s="4"/>
      <c r="AQ492" s="4"/>
      <c r="AR492" s="4"/>
    </row>
    <row r="493" spans="3:44" x14ac:dyDescent="0.2"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  <c r="AC493" s="4"/>
      <c r="AD493" s="4"/>
      <c r="AE493" s="4"/>
      <c r="AF493" s="235"/>
      <c r="AG493" s="4"/>
      <c r="AH493" s="4"/>
      <c r="AI493" s="4"/>
      <c r="AJ493" s="4"/>
      <c r="AK493" s="4"/>
      <c r="AL493" s="4"/>
      <c r="AM493" s="4"/>
      <c r="AN493" s="4"/>
      <c r="AO493" s="4"/>
      <c r="AP493" s="4"/>
      <c r="AQ493" s="4"/>
      <c r="AR493" s="4"/>
    </row>
    <row r="494" spans="3:44" x14ac:dyDescent="0.2"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  <c r="AC494" s="4"/>
      <c r="AD494" s="4"/>
      <c r="AE494" s="4"/>
      <c r="AF494" s="235"/>
      <c r="AG494" s="4"/>
      <c r="AH494" s="4"/>
      <c r="AI494" s="4"/>
      <c r="AJ494" s="4"/>
      <c r="AK494" s="4"/>
      <c r="AL494" s="4"/>
      <c r="AM494" s="4"/>
      <c r="AN494" s="4"/>
      <c r="AO494" s="4"/>
      <c r="AP494" s="4"/>
      <c r="AQ494" s="4"/>
      <c r="AR494" s="4"/>
    </row>
    <row r="495" spans="3:44" x14ac:dyDescent="0.2"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  <c r="AC495" s="4"/>
      <c r="AD495" s="4"/>
      <c r="AE495" s="4"/>
      <c r="AF495" s="235"/>
      <c r="AG495" s="4"/>
      <c r="AH495" s="4"/>
      <c r="AI495" s="4"/>
      <c r="AJ495" s="4"/>
      <c r="AK495" s="4"/>
      <c r="AL495" s="4"/>
      <c r="AM495" s="4"/>
      <c r="AN495" s="4"/>
      <c r="AO495" s="4"/>
      <c r="AP495" s="4"/>
      <c r="AQ495" s="4"/>
      <c r="AR495" s="4"/>
    </row>
    <row r="496" spans="3:44" x14ac:dyDescent="0.2"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  <c r="AC496" s="4"/>
      <c r="AD496" s="4"/>
      <c r="AE496" s="4"/>
      <c r="AF496" s="235"/>
      <c r="AG496" s="4"/>
      <c r="AH496" s="4"/>
      <c r="AI496" s="4"/>
      <c r="AJ496" s="4"/>
      <c r="AK496" s="4"/>
      <c r="AL496" s="4"/>
      <c r="AM496" s="4"/>
      <c r="AN496" s="4"/>
      <c r="AO496" s="4"/>
      <c r="AP496" s="4"/>
      <c r="AQ496" s="4"/>
      <c r="AR496" s="4"/>
    </row>
    <row r="497" spans="3:44" x14ac:dyDescent="0.2"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  <c r="AC497" s="4"/>
      <c r="AD497" s="4"/>
      <c r="AE497" s="4"/>
      <c r="AF497" s="235"/>
      <c r="AG497" s="4"/>
      <c r="AH497" s="4"/>
      <c r="AI497" s="4"/>
      <c r="AJ497" s="4"/>
      <c r="AK497" s="4"/>
      <c r="AL497" s="4"/>
      <c r="AM497" s="4"/>
      <c r="AN497" s="4"/>
      <c r="AO497" s="4"/>
      <c r="AP497" s="4"/>
      <c r="AQ497" s="4"/>
      <c r="AR497" s="4"/>
    </row>
    <row r="498" spans="3:44" x14ac:dyDescent="0.2"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  <c r="AC498" s="4"/>
      <c r="AD498" s="4"/>
      <c r="AE498" s="4"/>
      <c r="AF498" s="235"/>
      <c r="AG498" s="4"/>
      <c r="AH498" s="4"/>
      <c r="AI498" s="4"/>
      <c r="AJ498" s="4"/>
      <c r="AK498" s="4"/>
      <c r="AL498" s="4"/>
      <c r="AM498" s="4"/>
      <c r="AN498" s="4"/>
      <c r="AO498" s="4"/>
      <c r="AP498" s="4"/>
      <c r="AQ498" s="4"/>
      <c r="AR498" s="4"/>
    </row>
    <row r="499" spans="3:44" x14ac:dyDescent="0.2"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  <c r="AC499" s="4"/>
      <c r="AD499" s="4"/>
      <c r="AE499" s="4"/>
      <c r="AF499" s="235"/>
      <c r="AG499" s="4"/>
      <c r="AH499" s="4"/>
      <c r="AI499" s="4"/>
      <c r="AJ499" s="4"/>
      <c r="AK499" s="4"/>
      <c r="AL499" s="4"/>
      <c r="AM499" s="4"/>
      <c r="AN499" s="4"/>
      <c r="AO499" s="4"/>
      <c r="AP499" s="4"/>
      <c r="AQ499" s="4"/>
      <c r="AR499" s="4"/>
    </row>
    <row r="500" spans="3:44" x14ac:dyDescent="0.2"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  <c r="AC500" s="4"/>
      <c r="AD500" s="4"/>
      <c r="AE500" s="4"/>
      <c r="AF500" s="235"/>
      <c r="AG500" s="4"/>
      <c r="AH500" s="4"/>
      <c r="AI500" s="4"/>
      <c r="AJ500" s="4"/>
      <c r="AK500" s="4"/>
      <c r="AL500" s="4"/>
      <c r="AM500" s="4"/>
      <c r="AN500" s="4"/>
      <c r="AO500" s="4"/>
      <c r="AP500" s="4"/>
      <c r="AQ500" s="4"/>
      <c r="AR500" s="4"/>
    </row>
    <row r="501" spans="3:44" x14ac:dyDescent="0.2"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  <c r="AC501" s="4"/>
      <c r="AD501" s="4"/>
      <c r="AE501" s="4"/>
      <c r="AF501" s="235"/>
      <c r="AG501" s="4"/>
      <c r="AH501" s="4"/>
      <c r="AI501" s="4"/>
      <c r="AJ501" s="4"/>
      <c r="AK501" s="4"/>
      <c r="AL501" s="4"/>
      <c r="AM501" s="4"/>
      <c r="AN501" s="4"/>
      <c r="AO501" s="4"/>
      <c r="AP501" s="4"/>
      <c r="AQ501" s="4"/>
      <c r="AR501" s="4"/>
    </row>
    <row r="502" spans="3:44" x14ac:dyDescent="0.2"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  <c r="AC502" s="4"/>
      <c r="AD502" s="4"/>
      <c r="AE502" s="4"/>
      <c r="AF502" s="235"/>
      <c r="AG502" s="4"/>
      <c r="AH502" s="4"/>
      <c r="AI502" s="4"/>
      <c r="AJ502" s="4"/>
      <c r="AK502" s="4"/>
      <c r="AL502" s="4"/>
      <c r="AM502" s="4"/>
      <c r="AN502" s="4"/>
      <c r="AO502" s="4"/>
      <c r="AP502" s="4"/>
      <c r="AQ502" s="4"/>
      <c r="AR502" s="4"/>
    </row>
    <row r="503" spans="3:44" x14ac:dyDescent="0.2"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  <c r="AC503" s="4"/>
      <c r="AD503" s="4"/>
      <c r="AE503" s="4"/>
      <c r="AF503" s="235"/>
      <c r="AG503" s="4"/>
      <c r="AH503" s="4"/>
      <c r="AI503" s="4"/>
      <c r="AJ503" s="4"/>
      <c r="AK503" s="4"/>
      <c r="AL503" s="4"/>
      <c r="AM503" s="4"/>
      <c r="AN503" s="4"/>
      <c r="AO503" s="4"/>
      <c r="AP503" s="4"/>
      <c r="AQ503" s="4"/>
      <c r="AR503" s="4"/>
    </row>
    <row r="504" spans="3:44" x14ac:dyDescent="0.2"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  <c r="AC504" s="4"/>
      <c r="AD504" s="4"/>
      <c r="AE504" s="4"/>
      <c r="AF504" s="235"/>
      <c r="AG504" s="4"/>
      <c r="AH504" s="4"/>
      <c r="AI504" s="4"/>
      <c r="AJ504" s="4"/>
      <c r="AK504" s="4"/>
      <c r="AL504" s="4"/>
      <c r="AM504" s="4"/>
      <c r="AN504" s="4"/>
      <c r="AO504" s="4"/>
      <c r="AP504" s="4"/>
      <c r="AQ504" s="4"/>
      <c r="AR504" s="4"/>
    </row>
    <row r="505" spans="3:44" x14ac:dyDescent="0.2"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  <c r="AC505" s="4"/>
      <c r="AD505" s="4"/>
      <c r="AE505" s="4"/>
      <c r="AF505" s="235"/>
      <c r="AG505" s="4"/>
      <c r="AH505" s="4"/>
      <c r="AI505" s="4"/>
      <c r="AJ505" s="4"/>
      <c r="AK505" s="4"/>
      <c r="AL505" s="4"/>
      <c r="AM505" s="4"/>
      <c r="AN505" s="4"/>
      <c r="AO505" s="4"/>
      <c r="AP505" s="4"/>
      <c r="AQ505" s="4"/>
      <c r="AR505" s="4"/>
    </row>
    <row r="506" spans="3:44" x14ac:dyDescent="0.2"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  <c r="AC506" s="4"/>
      <c r="AD506" s="4"/>
      <c r="AE506" s="4"/>
      <c r="AF506" s="235"/>
      <c r="AG506" s="4"/>
      <c r="AH506" s="4"/>
      <c r="AI506" s="4"/>
      <c r="AJ506" s="4"/>
      <c r="AK506" s="4"/>
      <c r="AL506" s="4"/>
      <c r="AM506" s="4"/>
      <c r="AN506" s="4"/>
      <c r="AO506" s="4"/>
      <c r="AP506" s="4"/>
      <c r="AQ506" s="4"/>
      <c r="AR506" s="4"/>
    </row>
    <row r="507" spans="3:44" x14ac:dyDescent="0.2"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  <c r="AC507" s="4"/>
      <c r="AD507" s="4"/>
      <c r="AE507" s="4"/>
      <c r="AF507" s="235"/>
      <c r="AG507" s="4"/>
      <c r="AH507" s="4"/>
      <c r="AI507" s="4"/>
      <c r="AJ507" s="4"/>
      <c r="AK507" s="4"/>
      <c r="AL507" s="4"/>
      <c r="AM507" s="4"/>
      <c r="AN507" s="4"/>
      <c r="AO507" s="4"/>
      <c r="AP507" s="4"/>
      <c r="AQ507" s="4"/>
      <c r="AR507" s="4"/>
    </row>
    <row r="508" spans="3:44" x14ac:dyDescent="0.2"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  <c r="AC508" s="4"/>
      <c r="AD508" s="4"/>
      <c r="AE508" s="4"/>
      <c r="AF508" s="235"/>
      <c r="AG508" s="4"/>
      <c r="AH508" s="4"/>
      <c r="AI508" s="4"/>
      <c r="AJ508" s="4"/>
      <c r="AK508" s="4"/>
      <c r="AL508" s="4"/>
      <c r="AM508" s="4"/>
      <c r="AN508" s="4"/>
      <c r="AO508" s="4"/>
      <c r="AP508" s="4"/>
      <c r="AQ508" s="4"/>
      <c r="AR508" s="4"/>
    </row>
    <row r="509" spans="3:44" x14ac:dyDescent="0.2"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  <c r="AC509" s="4"/>
      <c r="AD509" s="4"/>
      <c r="AE509" s="4"/>
      <c r="AF509" s="235"/>
      <c r="AG509" s="4"/>
      <c r="AH509" s="4"/>
      <c r="AI509" s="4"/>
      <c r="AJ509" s="4"/>
      <c r="AK509" s="4"/>
      <c r="AL509" s="4"/>
      <c r="AM509" s="4"/>
      <c r="AN509" s="4"/>
      <c r="AO509" s="4"/>
      <c r="AP509" s="4"/>
      <c r="AQ509" s="4"/>
      <c r="AR509" s="4"/>
    </row>
    <row r="510" spans="3:44" x14ac:dyDescent="0.2"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  <c r="AC510" s="4"/>
      <c r="AD510" s="4"/>
      <c r="AE510" s="4"/>
      <c r="AF510" s="235"/>
      <c r="AG510" s="4"/>
      <c r="AH510" s="4"/>
      <c r="AI510" s="4"/>
      <c r="AJ510" s="4"/>
      <c r="AK510" s="4"/>
      <c r="AL510" s="4"/>
      <c r="AM510" s="4"/>
      <c r="AN510" s="4"/>
      <c r="AO510" s="4"/>
      <c r="AP510" s="4"/>
      <c r="AQ510" s="4"/>
      <c r="AR510" s="4"/>
    </row>
    <row r="511" spans="3:44" x14ac:dyDescent="0.2"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4"/>
      <c r="AC511" s="4"/>
      <c r="AD511" s="4"/>
      <c r="AE511" s="4"/>
      <c r="AF511" s="235"/>
      <c r="AG511" s="4"/>
      <c r="AH511" s="4"/>
      <c r="AI511" s="4"/>
      <c r="AJ511" s="4"/>
      <c r="AK511" s="4"/>
      <c r="AL511" s="4"/>
      <c r="AM511" s="4"/>
      <c r="AN511" s="4"/>
      <c r="AO511" s="4"/>
      <c r="AP511" s="4"/>
      <c r="AQ511" s="4"/>
      <c r="AR511" s="4"/>
    </row>
    <row r="512" spans="3:44" x14ac:dyDescent="0.2"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4"/>
      <c r="AC512" s="4"/>
      <c r="AD512" s="4"/>
      <c r="AE512" s="4"/>
      <c r="AF512" s="235"/>
      <c r="AG512" s="4"/>
      <c r="AH512" s="4"/>
      <c r="AI512" s="4"/>
      <c r="AJ512" s="4"/>
      <c r="AK512" s="4"/>
      <c r="AL512" s="4"/>
      <c r="AM512" s="4"/>
      <c r="AN512" s="4"/>
      <c r="AO512" s="4"/>
      <c r="AP512" s="4"/>
      <c r="AQ512" s="4"/>
      <c r="AR512" s="4"/>
    </row>
    <row r="513" spans="3:44" x14ac:dyDescent="0.2"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4"/>
      <c r="AC513" s="4"/>
      <c r="AD513" s="4"/>
      <c r="AE513" s="4"/>
      <c r="AF513" s="235"/>
      <c r="AG513" s="4"/>
      <c r="AH513" s="4"/>
      <c r="AI513" s="4"/>
      <c r="AJ513" s="4"/>
      <c r="AK513" s="4"/>
      <c r="AL513" s="4"/>
      <c r="AM513" s="4"/>
      <c r="AN513" s="4"/>
      <c r="AO513" s="4"/>
      <c r="AP513" s="4"/>
      <c r="AQ513" s="4"/>
      <c r="AR513" s="4"/>
    </row>
    <row r="514" spans="3:44" x14ac:dyDescent="0.2"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4"/>
      <c r="AC514" s="4"/>
      <c r="AD514" s="4"/>
      <c r="AE514" s="4"/>
      <c r="AF514" s="235"/>
      <c r="AG514" s="4"/>
      <c r="AH514" s="4"/>
      <c r="AI514" s="4"/>
      <c r="AJ514" s="4"/>
      <c r="AK514" s="4"/>
      <c r="AL514" s="4"/>
      <c r="AM514" s="4"/>
      <c r="AN514" s="4"/>
      <c r="AO514" s="4"/>
      <c r="AP514" s="4"/>
      <c r="AQ514" s="4"/>
      <c r="AR514" s="4"/>
    </row>
    <row r="515" spans="3:44" x14ac:dyDescent="0.2"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/>
      <c r="AC515" s="4"/>
      <c r="AD515" s="4"/>
      <c r="AE515" s="4"/>
      <c r="AF515" s="235"/>
      <c r="AG515" s="4"/>
      <c r="AH515" s="4"/>
      <c r="AI515" s="4"/>
      <c r="AJ515" s="4"/>
      <c r="AK515" s="4"/>
      <c r="AL515" s="4"/>
      <c r="AM515" s="4"/>
      <c r="AN515" s="4"/>
      <c r="AO515" s="4"/>
      <c r="AP515" s="4"/>
      <c r="AQ515" s="4"/>
      <c r="AR515" s="4"/>
    </row>
    <row r="516" spans="3:44" x14ac:dyDescent="0.2"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  <c r="AB516" s="4"/>
      <c r="AC516" s="4"/>
      <c r="AD516" s="4"/>
      <c r="AE516" s="4"/>
      <c r="AF516" s="235"/>
      <c r="AG516" s="4"/>
      <c r="AH516" s="4"/>
      <c r="AI516" s="4"/>
      <c r="AJ516" s="4"/>
      <c r="AK516" s="4"/>
      <c r="AL516" s="4"/>
      <c r="AM516" s="4"/>
      <c r="AN516" s="4"/>
      <c r="AO516" s="4"/>
      <c r="AP516" s="4"/>
      <c r="AQ516" s="4"/>
      <c r="AR516" s="4"/>
    </row>
    <row r="517" spans="3:44" x14ac:dyDescent="0.2"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  <c r="AB517" s="4"/>
      <c r="AC517" s="4"/>
      <c r="AD517" s="4"/>
      <c r="AE517" s="4"/>
      <c r="AF517" s="235"/>
      <c r="AG517" s="4"/>
      <c r="AH517" s="4"/>
      <c r="AI517" s="4"/>
      <c r="AJ517" s="4"/>
      <c r="AK517" s="4"/>
      <c r="AL517" s="4"/>
      <c r="AM517" s="4"/>
      <c r="AN517" s="4"/>
      <c r="AO517" s="4"/>
      <c r="AP517" s="4"/>
      <c r="AQ517" s="4"/>
      <c r="AR517" s="4"/>
    </row>
    <row r="518" spans="3:44" x14ac:dyDescent="0.2"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4"/>
      <c r="AC518" s="4"/>
      <c r="AD518" s="4"/>
      <c r="AE518" s="4"/>
      <c r="AF518" s="235"/>
      <c r="AG518" s="4"/>
      <c r="AH518" s="4"/>
      <c r="AI518" s="4"/>
      <c r="AJ518" s="4"/>
      <c r="AK518" s="4"/>
      <c r="AL518" s="4"/>
      <c r="AM518" s="4"/>
      <c r="AN518" s="4"/>
      <c r="AO518" s="4"/>
      <c r="AP518" s="4"/>
      <c r="AQ518" s="4"/>
      <c r="AR518" s="4"/>
    </row>
    <row r="519" spans="3:44" x14ac:dyDescent="0.2"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4"/>
      <c r="AC519" s="4"/>
      <c r="AD519" s="4"/>
      <c r="AE519" s="4"/>
      <c r="AF519" s="235"/>
      <c r="AG519" s="4"/>
      <c r="AH519" s="4"/>
      <c r="AI519" s="4"/>
      <c r="AJ519" s="4"/>
      <c r="AK519" s="4"/>
      <c r="AL519" s="4"/>
      <c r="AM519" s="4"/>
      <c r="AN519" s="4"/>
      <c r="AO519" s="4"/>
      <c r="AP519" s="4"/>
      <c r="AQ519" s="4"/>
      <c r="AR519" s="4"/>
    </row>
    <row r="520" spans="3:44" x14ac:dyDescent="0.2"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4"/>
      <c r="AC520" s="4"/>
      <c r="AD520" s="4"/>
      <c r="AE520" s="4"/>
      <c r="AF520" s="235"/>
      <c r="AG520" s="4"/>
      <c r="AH520" s="4"/>
      <c r="AI520" s="4"/>
      <c r="AJ520" s="4"/>
      <c r="AK520" s="4"/>
      <c r="AL520" s="4"/>
      <c r="AM520" s="4"/>
      <c r="AN520" s="4"/>
      <c r="AO520" s="4"/>
      <c r="AP520" s="4"/>
      <c r="AQ520" s="4"/>
      <c r="AR520" s="4"/>
    </row>
    <row r="521" spans="3:44" x14ac:dyDescent="0.2"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4"/>
      <c r="AC521" s="4"/>
      <c r="AD521" s="4"/>
      <c r="AE521" s="4"/>
      <c r="AF521" s="235"/>
      <c r="AG521" s="4"/>
      <c r="AH521" s="4"/>
      <c r="AI521" s="4"/>
      <c r="AJ521" s="4"/>
      <c r="AK521" s="4"/>
      <c r="AL521" s="4"/>
      <c r="AM521" s="4"/>
      <c r="AN521" s="4"/>
      <c r="AO521" s="4"/>
      <c r="AP521" s="4"/>
      <c r="AQ521" s="4"/>
      <c r="AR521" s="4"/>
    </row>
    <row r="522" spans="3:44" x14ac:dyDescent="0.2"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4"/>
      <c r="AC522" s="4"/>
      <c r="AD522" s="4"/>
      <c r="AE522" s="4"/>
      <c r="AF522" s="235"/>
      <c r="AG522" s="4"/>
      <c r="AH522" s="4"/>
      <c r="AI522" s="4"/>
      <c r="AJ522" s="4"/>
      <c r="AK522" s="4"/>
      <c r="AL522" s="4"/>
      <c r="AM522" s="4"/>
      <c r="AN522" s="4"/>
      <c r="AO522" s="4"/>
      <c r="AP522" s="4"/>
      <c r="AQ522" s="4"/>
      <c r="AR522" s="4"/>
    </row>
    <row r="523" spans="3:44" x14ac:dyDescent="0.2"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4"/>
      <c r="AC523" s="4"/>
      <c r="AD523" s="4"/>
      <c r="AE523" s="4"/>
      <c r="AF523" s="235"/>
      <c r="AG523" s="4"/>
      <c r="AH523" s="4"/>
      <c r="AI523" s="4"/>
      <c r="AJ523" s="4"/>
      <c r="AK523" s="4"/>
      <c r="AL523" s="4"/>
      <c r="AM523" s="4"/>
      <c r="AN523" s="4"/>
      <c r="AO523" s="4"/>
      <c r="AP523" s="4"/>
      <c r="AQ523" s="4"/>
      <c r="AR523" s="4"/>
    </row>
    <row r="524" spans="3:44" x14ac:dyDescent="0.2"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  <c r="AB524" s="4"/>
      <c r="AC524" s="4"/>
      <c r="AD524" s="4"/>
      <c r="AE524" s="4"/>
      <c r="AF524" s="235"/>
      <c r="AG524" s="4"/>
      <c r="AH524" s="4"/>
      <c r="AI524" s="4"/>
      <c r="AJ524" s="4"/>
      <c r="AK524" s="4"/>
      <c r="AL524" s="4"/>
      <c r="AM524" s="4"/>
      <c r="AN524" s="4"/>
      <c r="AO524" s="4"/>
      <c r="AP524" s="4"/>
      <c r="AQ524" s="4"/>
      <c r="AR524" s="4"/>
    </row>
    <row r="525" spans="3:44" x14ac:dyDescent="0.2"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  <c r="AB525" s="4"/>
      <c r="AC525" s="4"/>
      <c r="AD525" s="4"/>
      <c r="AE525" s="4"/>
      <c r="AF525" s="235"/>
      <c r="AG525" s="4"/>
      <c r="AH525" s="4"/>
      <c r="AI525" s="4"/>
      <c r="AJ525" s="4"/>
      <c r="AK525" s="4"/>
      <c r="AL525" s="4"/>
      <c r="AM525" s="4"/>
      <c r="AN525" s="4"/>
      <c r="AO525" s="4"/>
      <c r="AP525" s="4"/>
      <c r="AQ525" s="4"/>
      <c r="AR525" s="4"/>
    </row>
    <row r="526" spans="3:44" x14ac:dyDescent="0.2"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4"/>
      <c r="AC526" s="4"/>
      <c r="AD526" s="4"/>
      <c r="AE526" s="4"/>
      <c r="AF526" s="235"/>
      <c r="AG526" s="4"/>
      <c r="AH526" s="4"/>
      <c r="AI526" s="4"/>
      <c r="AJ526" s="4"/>
      <c r="AK526" s="4"/>
      <c r="AL526" s="4"/>
      <c r="AM526" s="4"/>
      <c r="AN526" s="4"/>
      <c r="AO526" s="4"/>
      <c r="AP526" s="4"/>
      <c r="AQ526" s="4"/>
      <c r="AR526" s="4"/>
    </row>
    <row r="527" spans="3:44" x14ac:dyDescent="0.2"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4"/>
      <c r="AC527" s="4"/>
      <c r="AD527" s="4"/>
      <c r="AE527" s="4"/>
      <c r="AF527" s="235"/>
      <c r="AG527" s="4"/>
      <c r="AH527" s="4"/>
      <c r="AI527" s="4"/>
      <c r="AJ527" s="4"/>
      <c r="AK527" s="4"/>
      <c r="AL527" s="4"/>
      <c r="AM527" s="4"/>
      <c r="AN527" s="4"/>
      <c r="AO527" s="4"/>
      <c r="AP527" s="4"/>
      <c r="AQ527" s="4"/>
      <c r="AR527" s="4"/>
    </row>
    <row r="528" spans="3:44" x14ac:dyDescent="0.2"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4"/>
      <c r="AC528" s="4"/>
      <c r="AD528" s="4"/>
      <c r="AE528" s="4"/>
      <c r="AF528" s="235"/>
      <c r="AG528" s="4"/>
      <c r="AH528" s="4"/>
      <c r="AI528" s="4"/>
      <c r="AJ528" s="4"/>
      <c r="AK528" s="4"/>
      <c r="AL528" s="4"/>
      <c r="AM528" s="4"/>
      <c r="AN528" s="4"/>
      <c r="AO528" s="4"/>
      <c r="AP528" s="4"/>
      <c r="AQ528" s="4"/>
      <c r="AR528" s="4"/>
    </row>
    <row r="529" spans="3:44" x14ac:dyDescent="0.2"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4"/>
      <c r="AC529" s="4"/>
      <c r="AD529" s="4"/>
      <c r="AE529" s="4"/>
      <c r="AF529" s="235"/>
      <c r="AG529" s="4"/>
      <c r="AH529" s="4"/>
      <c r="AI529" s="4"/>
      <c r="AJ529" s="4"/>
      <c r="AK529" s="4"/>
      <c r="AL529" s="4"/>
      <c r="AM529" s="4"/>
      <c r="AN529" s="4"/>
      <c r="AO529" s="4"/>
      <c r="AP529" s="4"/>
      <c r="AQ529" s="4"/>
      <c r="AR529" s="4"/>
    </row>
    <row r="530" spans="3:44" x14ac:dyDescent="0.2"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  <c r="AC530" s="4"/>
      <c r="AD530" s="4"/>
      <c r="AE530" s="4"/>
      <c r="AF530" s="235"/>
      <c r="AG530" s="4"/>
      <c r="AH530" s="4"/>
      <c r="AI530" s="4"/>
      <c r="AJ530" s="4"/>
      <c r="AK530" s="4"/>
      <c r="AL530" s="4"/>
      <c r="AM530" s="4"/>
      <c r="AN530" s="4"/>
      <c r="AO530" s="4"/>
      <c r="AP530" s="4"/>
      <c r="AQ530" s="4"/>
      <c r="AR530" s="4"/>
    </row>
    <row r="531" spans="3:44" x14ac:dyDescent="0.2"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  <c r="AB531" s="4"/>
      <c r="AC531" s="4"/>
      <c r="AD531" s="4"/>
      <c r="AE531" s="4"/>
      <c r="AF531" s="235"/>
      <c r="AG531" s="4"/>
      <c r="AH531" s="4"/>
      <c r="AI531" s="4"/>
      <c r="AJ531" s="4"/>
      <c r="AK531" s="4"/>
      <c r="AL531" s="4"/>
      <c r="AM531" s="4"/>
      <c r="AN531" s="4"/>
      <c r="AO531" s="4"/>
      <c r="AP531" s="4"/>
      <c r="AQ531" s="4"/>
      <c r="AR531" s="4"/>
    </row>
    <row r="532" spans="3:44" x14ac:dyDescent="0.2"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  <c r="AB532" s="4"/>
      <c r="AC532" s="4"/>
      <c r="AD532" s="4"/>
      <c r="AE532" s="4"/>
      <c r="AF532" s="235"/>
      <c r="AG532" s="4"/>
      <c r="AH532" s="4"/>
      <c r="AI532" s="4"/>
      <c r="AJ532" s="4"/>
      <c r="AK532" s="4"/>
      <c r="AL532" s="4"/>
      <c r="AM532" s="4"/>
      <c r="AN532" s="4"/>
      <c r="AO532" s="4"/>
      <c r="AP532" s="4"/>
      <c r="AQ532" s="4"/>
      <c r="AR532" s="4"/>
    </row>
    <row r="533" spans="3:44" x14ac:dyDescent="0.2"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  <c r="AB533" s="4"/>
      <c r="AC533" s="4"/>
      <c r="AD533" s="4"/>
      <c r="AE533" s="4"/>
      <c r="AF533" s="235"/>
      <c r="AG533" s="4"/>
      <c r="AH533" s="4"/>
      <c r="AI533" s="4"/>
      <c r="AJ533" s="4"/>
      <c r="AK533" s="4"/>
      <c r="AL533" s="4"/>
      <c r="AM533" s="4"/>
      <c r="AN533" s="4"/>
      <c r="AO533" s="4"/>
      <c r="AP533" s="4"/>
      <c r="AQ533" s="4"/>
      <c r="AR533" s="4"/>
    </row>
    <row r="534" spans="3:44" x14ac:dyDescent="0.2"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  <c r="AB534" s="4"/>
      <c r="AC534" s="4"/>
      <c r="AD534" s="4"/>
      <c r="AE534" s="4"/>
      <c r="AF534" s="235"/>
      <c r="AG534" s="4"/>
      <c r="AH534" s="4"/>
      <c r="AI534" s="4"/>
      <c r="AJ534" s="4"/>
      <c r="AK534" s="4"/>
      <c r="AL534" s="4"/>
      <c r="AM534" s="4"/>
      <c r="AN534" s="4"/>
      <c r="AO534" s="4"/>
      <c r="AP534" s="4"/>
      <c r="AQ534" s="4"/>
      <c r="AR534" s="4"/>
    </row>
    <row r="535" spans="3:44" x14ac:dyDescent="0.2"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  <c r="AB535" s="4"/>
      <c r="AC535" s="4"/>
      <c r="AD535" s="4"/>
      <c r="AE535" s="4"/>
      <c r="AF535" s="235"/>
      <c r="AG535" s="4"/>
      <c r="AH535" s="4"/>
      <c r="AI535" s="4"/>
      <c r="AJ535" s="4"/>
      <c r="AK535" s="4"/>
      <c r="AL535" s="4"/>
      <c r="AM535" s="4"/>
      <c r="AN535" s="4"/>
      <c r="AO535" s="4"/>
      <c r="AP535" s="4"/>
      <c r="AQ535" s="4"/>
      <c r="AR535" s="4"/>
    </row>
    <row r="536" spans="3:44" x14ac:dyDescent="0.2"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  <c r="AB536" s="4"/>
      <c r="AC536" s="4"/>
      <c r="AD536" s="4"/>
      <c r="AE536" s="4"/>
      <c r="AF536" s="235"/>
      <c r="AG536" s="4"/>
      <c r="AH536" s="4"/>
      <c r="AI536" s="4"/>
      <c r="AJ536" s="4"/>
      <c r="AK536" s="4"/>
      <c r="AL536" s="4"/>
      <c r="AM536" s="4"/>
      <c r="AN536" s="4"/>
      <c r="AO536" s="4"/>
      <c r="AP536" s="4"/>
      <c r="AQ536" s="4"/>
      <c r="AR536" s="4"/>
    </row>
    <row r="537" spans="3:44" x14ac:dyDescent="0.2"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  <c r="AB537" s="4"/>
      <c r="AC537" s="4"/>
      <c r="AD537" s="4"/>
      <c r="AE537" s="4"/>
      <c r="AF537" s="235"/>
      <c r="AG537" s="4"/>
      <c r="AH537" s="4"/>
      <c r="AI537" s="4"/>
      <c r="AJ537" s="4"/>
      <c r="AK537" s="4"/>
      <c r="AL537" s="4"/>
      <c r="AM537" s="4"/>
      <c r="AN537" s="4"/>
      <c r="AO537" s="4"/>
      <c r="AP537" s="4"/>
      <c r="AQ537" s="4"/>
      <c r="AR537" s="4"/>
    </row>
    <row r="538" spans="3:44" x14ac:dyDescent="0.2"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  <c r="AB538" s="4"/>
      <c r="AC538" s="4"/>
      <c r="AD538" s="4"/>
      <c r="AE538" s="4"/>
      <c r="AF538" s="235"/>
      <c r="AG538" s="4"/>
      <c r="AH538" s="4"/>
      <c r="AI538" s="4"/>
      <c r="AJ538" s="4"/>
      <c r="AK538" s="4"/>
      <c r="AL538" s="4"/>
      <c r="AM538" s="4"/>
      <c r="AN538" s="4"/>
      <c r="AO538" s="4"/>
      <c r="AP538" s="4"/>
      <c r="AQ538" s="4"/>
      <c r="AR538" s="4"/>
    </row>
    <row r="539" spans="3:44" x14ac:dyDescent="0.2"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  <c r="AB539" s="4"/>
      <c r="AC539" s="4"/>
      <c r="AD539" s="4"/>
      <c r="AE539" s="4"/>
      <c r="AF539" s="235"/>
      <c r="AG539" s="4"/>
      <c r="AH539" s="4"/>
      <c r="AI539" s="4"/>
      <c r="AJ539" s="4"/>
      <c r="AK539" s="4"/>
      <c r="AL539" s="4"/>
      <c r="AM539" s="4"/>
      <c r="AN539" s="4"/>
      <c r="AO539" s="4"/>
      <c r="AP539" s="4"/>
      <c r="AQ539" s="4"/>
      <c r="AR539" s="4"/>
    </row>
    <row r="540" spans="3:44" x14ac:dyDescent="0.2"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  <c r="AB540" s="4"/>
      <c r="AC540" s="4"/>
      <c r="AD540" s="4"/>
      <c r="AE540" s="4"/>
      <c r="AF540" s="235"/>
      <c r="AG540" s="4"/>
      <c r="AH540" s="4"/>
      <c r="AI540" s="4"/>
      <c r="AJ540" s="4"/>
      <c r="AK540" s="4"/>
      <c r="AL540" s="4"/>
      <c r="AM540" s="4"/>
      <c r="AN540" s="4"/>
      <c r="AO540" s="4"/>
      <c r="AP540" s="4"/>
      <c r="AQ540" s="4"/>
      <c r="AR540" s="4"/>
    </row>
    <row r="541" spans="3:44" x14ac:dyDescent="0.2"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  <c r="AB541" s="4"/>
      <c r="AC541" s="4"/>
      <c r="AD541" s="4"/>
      <c r="AE541" s="4"/>
      <c r="AF541" s="235"/>
      <c r="AG541" s="4"/>
      <c r="AH541" s="4"/>
      <c r="AI541" s="4"/>
      <c r="AJ541" s="4"/>
      <c r="AK541" s="4"/>
      <c r="AL541" s="4"/>
      <c r="AM541" s="4"/>
      <c r="AN541" s="4"/>
      <c r="AO541" s="4"/>
      <c r="AP541" s="4"/>
      <c r="AQ541" s="4"/>
      <c r="AR541" s="4"/>
    </row>
    <row r="542" spans="3:44" x14ac:dyDescent="0.2"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  <c r="AB542" s="4"/>
      <c r="AC542" s="4"/>
      <c r="AD542" s="4"/>
      <c r="AE542" s="4"/>
      <c r="AF542" s="235"/>
      <c r="AG542" s="4"/>
      <c r="AH542" s="4"/>
      <c r="AI542" s="4"/>
      <c r="AJ542" s="4"/>
      <c r="AK542" s="4"/>
      <c r="AL542" s="4"/>
      <c r="AM542" s="4"/>
      <c r="AN542" s="4"/>
      <c r="AO542" s="4"/>
      <c r="AP542" s="4"/>
      <c r="AQ542" s="4"/>
      <c r="AR542" s="4"/>
    </row>
    <row r="543" spans="3:44" x14ac:dyDescent="0.2"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  <c r="AB543" s="4"/>
      <c r="AC543" s="4"/>
      <c r="AD543" s="4"/>
      <c r="AE543" s="4"/>
      <c r="AF543" s="235"/>
      <c r="AG543" s="4"/>
      <c r="AH543" s="4"/>
      <c r="AI543" s="4"/>
      <c r="AJ543" s="4"/>
      <c r="AK543" s="4"/>
      <c r="AL543" s="4"/>
      <c r="AM543" s="4"/>
      <c r="AN543" s="4"/>
      <c r="AO543" s="4"/>
      <c r="AP543" s="4"/>
      <c r="AQ543" s="4"/>
      <c r="AR543" s="4"/>
    </row>
    <row r="544" spans="3:44" x14ac:dyDescent="0.2"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  <c r="AB544" s="4"/>
      <c r="AC544" s="4"/>
      <c r="AD544" s="4"/>
      <c r="AE544" s="4"/>
      <c r="AF544" s="235"/>
      <c r="AG544" s="4"/>
      <c r="AH544" s="4"/>
      <c r="AI544" s="4"/>
      <c r="AJ544" s="4"/>
      <c r="AK544" s="4"/>
      <c r="AL544" s="4"/>
      <c r="AM544" s="4"/>
      <c r="AN544" s="4"/>
      <c r="AO544" s="4"/>
      <c r="AP544" s="4"/>
      <c r="AQ544" s="4"/>
      <c r="AR544" s="4"/>
    </row>
    <row r="545" spans="3:44" x14ac:dyDescent="0.2"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  <c r="AB545" s="4"/>
      <c r="AC545" s="4"/>
      <c r="AD545" s="4"/>
      <c r="AE545" s="4"/>
      <c r="AF545" s="235"/>
      <c r="AG545" s="4"/>
      <c r="AH545" s="4"/>
      <c r="AI545" s="4"/>
      <c r="AJ545" s="4"/>
      <c r="AK545" s="4"/>
      <c r="AL545" s="4"/>
      <c r="AM545" s="4"/>
      <c r="AN545" s="4"/>
      <c r="AO545" s="4"/>
      <c r="AP545" s="4"/>
      <c r="AQ545" s="4"/>
      <c r="AR545" s="4"/>
    </row>
    <row r="546" spans="3:44" x14ac:dyDescent="0.2"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  <c r="AB546" s="4"/>
      <c r="AC546" s="4"/>
      <c r="AD546" s="4"/>
      <c r="AE546" s="4"/>
      <c r="AF546" s="235"/>
      <c r="AG546" s="4"/>
      <c r="AH546" s="4"/>
      <c r="AI546" s="4"/>
      <c r="AJ546" s="4"/>
      <c r="AK546" s="4"/>
      <c r="AL546" s="4"/>
      <c r="AM546" s="4"/>
      <c r="AN546" s="4"/>
      <c r="AO546" s="4"/>
      <c r="AP546" s="4"/>
      <c r="AQ546" s="4"/>
      <c r="AR546" s="4"/>
    </row>
    <row r="547" spans="3:44" x14ac:dyDescent="0.2"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  <c r="AB547" s="4"/>
      <c r="AC547" s="4"/>
      <c r="AD547" s="4"/>
      <c r="AE547" s="4"/>
      <c r="AF547" s="235"/>
      <c r="AG547" s="4"/>
      <c r="AH547" s="4"/>
      <c r="AI547" s="4"/>
      <c r="AJ547" s="4"/>
      <c r="AK547" s="4"/>
      <c r="AL547" s="4"/>
      <c r="AM547" s="4"/>
      <c r="AN547" s="4"/>
      <c r="AO547" s="4"/>
      <c r="AP547" s="4"/>
      <c r="AQ547" s="4"/>
      <c r="AR547" s="4"/>
    </row>
    <row r="548" spans="3:44" x14ac:dyDescent="0.2"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  <c r="AB548" s="4"/>
      <c r="AC548" s="4"/>
      <c r="AD548" s="4"/>
      <c r="AE548" s="4"/>
      <c r="AF548" s="235"/>
      <c r="AG548" s="4"/>
      <c r="AH548" s="4"/>
      <c r="AI548" s="4"/>
      <c r="AJ548" s="4"/>
      <c r="AK548" s="4"/>
      <c r="AL548" s="4"/>
      <c r="AM548" s="4"/>
      <c r="AN548" s="4"/>
      <c r="AO548" s="4"/>
      <c r="AP548" s="4"/>
      <c r="AQ548" s="4"/>
      <c r="AR548" s="4"/>
    </row>
    <row r="549" spans="3:44" x14ac:dyDescent="0.2"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  <c r="AB549" s="4"/>
      <c r="AC549" s="4"/>
      <c r="AD549" s="4"/>
      <c r="AE549" s="4"/>
      <c r="AF549" s="235"/>
      <c r="AG549" s="4"/>
      <c r="AH549" s="4"/>
      <c r="AI549" s="4"/>
      <c r="AJ549" s="4"/>
      <c r="AK549" s="4"/>
      <c r="AL549" s="4"/>
      <c r="AM549" s="4"/>
      <c r="AN549" s="4"/>
      <c r="AO549" s="4"/>
      <c r="AP549" s="4"/>
      <c r="AQ549" s="4"/>
      <c r="AR549" s="4"/>
    </row>
    <row r="550" spans="3:44" x14ac:dyDescent="0.2"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  <c r="AB550" s="4"/>
      <c r="AC550" s="4"/>
      <c r="AD550" s="4"/>
      <c r="AE550" s="4"/>
      <c r="AF550" s="235"/>
      <c r="AG550" s="4"/>
      <c r="AH550" s="4"/>
      <c r="AI550" s="4"/>
      <c r="AJ550" s="4"/>
      <c r="AK550" s="4"/>
      <c r="AL550" s="4"/>
      <c r="AM550" s="4"/>
      <c r="AN550" s="4"/>
      <c r="AO550" s="4"/>
      <c r="AP550" s="4"/>
      <c r="AQ550" s="4"/>
      <c r="AR550" s="4"/>
    </row>
    <row r="551" spans="3:44" x14ac:dyDescent="0.2"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  <c r="AB551" s="4"/>
      <c r="AC551" s="4"/>
      <c r="AD551" s="4"/>
      <c r="AE551" s="4"/>
      <c r="AF551" s="235"/>
      <c r="AG551" s="4"/>
      <c r="AH551" s="4"/>
      <c r="AI551" s="4"/>
      <c r="AJ551" s="4"/>
      <c r="AK551" s="4"/>
      <c r="AL551" s="4"/>
      <c r="AM551" s="4"/>
      <c r="AN551" s="4"/>
      <c r="AO551" s="4"/>
      <c r="AP551" s="4"/>
      <c r="AQ551" s="4"/>
      <c r="AR551" s="4"/>
    </row>
    <row r="552" spans="3:44" x14ac:dyDescent="0.2"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  <c r="AB552" s="4"/>
      <c r="AC552" s="4"/>
      <c r="AD552" s="4"/>
      <c r="AE552" s="4"/>
      <c r="AF552" s="235"/>
      <c r="AG552" s="4"/>
      <c r="AH552" s="4"/>
      <c r="AI552" s="4"/>
      <c r="AJ552" s="4"/>
      <c r="AK552" s="4"/>
      <c r="AL552" s="4"/>
      <c r="AM552" s="4"/>
      <c r="AN552" s="4"/>
      <c r="AO552" s="4"/>
      <c r="AP552" s="4"/>
      <c r="AQ552" s="4"/>
      <c r="AR552" s="4"/>
    </row>
    <row r="553" spans="3:44" x14ac:dyDescent="0.2"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  <c r="AB553" s="4"/>
      <c r="AC553" s="4"/>
      <c r="AD553" s="4"/>
      <c r="AE553" s="4"/>
      <c r="AF553" s="235"/>
      <c r="AG553" s="4"/>
      <c r="AH553" s="4"/>
      <c r="AI553" s="4"/>
      <c r="AJ553" s="4"/>
      <c r="AK553" s="4"/>
      <c r="AL553" s="4"/>
      <c r="AM553" s="4"/>
      <c r="AN553" s="4"/>
      <c r="AO553" s="4"/>
      <c r="AP553" s="4"/>
      <c r="AQ553" s="4"/>
      <c r="AR553" s="4"/>
    </row>
    <row r="554" spans="3:44" x14ac:dyDescent="0.2"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  <c r="AB554" s="4"/>
      <c r="AC554" s="4"/>
      <c r="AD554" s="4"/>
      <c r="AE554" s="4"/>
      <c r="AF554" s="235"/>
      <c r="AG554" s="4"/>
      <c r="AH554" s="4"/>
      <c r="AI554" s="4"/>
      <c r="AJ554" s="4"/>
      <c r="AK554" s="4"/>
      <c r="AL554" s="4"/>
      <c r="AM554" s="4"/>
      <c r="AN554" s="4"/>
      <c r="AO554" s="4"/>
      <c r="AP554" s="4"/>
      <c r="AQ554" s="4"/>
      <c r="AR554" s="4"/>
    </row>
    <row r="555" spans="3:44" x14ac:dyDescent="0.2"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  <c r="AB555" s="4"/>
      <c r="AC555" s="4"/>
      <c r="AD555" s="4"/>
      <c r="AE555" s="4"/>
      <c r="AF555" s="235"/>
      <c r="AG555" s="4"/>
      <c r="AH555" s="4"/>
      <c r="AI555" s="4"/>
      <c r="AJ555" s="4"/>
      <c r="AK555" s="4"/>
      <c r="AL555" s="4"/>
      <c r="AM555" s="4"/>
      <c r="AN555" s="4"/>
      <c r="AO555" s="4"/>
      <c r="AP555" s="4"/>
      <c r="AQ555" s="4"/>
      <c r="AR555" s="4"/>
    </row>
    <row r="556" spans="3:44" x14ac:dyDescent="0.2"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  <c r="AB556" s="4"/>
      <c r="AC556" s="4"/>
      <c r="AD556" s="4"/>
      <c r="AE556" s="4"/>
      <c r="AF556" s="235"/>
      <c r="AG556" s="4"/>
      <c r="AH556" s="4"/>
      <c r="AI556" s="4"/>
      <c r="AJ556" s="4"/>
      <c r="AK556" s="4"/>
      <c r="AL556" s="4"/>
      <c r="AM556" s="4"/>
      <c r="AN556" s="4"/>
      <c r="AO556" s="4"/>
      <c r="AP556" s="4"/>
      <c r="AQ556" s="4"/>
      <c r="AR556" s="4"/>
    </row>
    <row r="557" spans="3:44" x14ac:dyDescent="0.2"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  <c r="AB557" s="4"/>
      <c r="AC557" s="4"/>
      <c r="AD557" s="4"/>
      <c r="AE557" s="4"/>
      <c r="AF557" s="235"/>
      <c r="AG557" s="4"/>
      <c r="AH557" s="4"/>
      <c r="AI557" s="4"/>
      <c r="AJ557" s="4"/>
      <c r="AK557" s="4"/>
      <c r="AL557" s="4"/>
      <c r="AM557" s="4"/>
      <c r="AN557" s="4"/>
      <c r="AO557" s="4"/>
      <c r="AP557" s="4"/>
      <c r="AQ557" s="4"/>
      <c r="AR557" s="4"/>
    </row>
    <row r="558" spans="3:44" x14ac:dyDescent="0.2"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  <c r="AB558" s="4"/>
      <c r="AC558" s="4"/>
      <c r="AD558" s="4"/>
      <c r="AE558" s="4"/>
      <c r="AF558" s="235"/>
      <c r="AG558" s="4"/>
      <c r="AH558" s="4"/>
      <c r="AI558" s="4"/>
      <c r="AJ558" s="4"/>
      <c r="AK558" s="4"/>
      <c r="AL558" s="4"/>
      <c r="AM558" s="4"/>
      <c r="AN558" s="4"/>
      <c r="AO558" s="4"/>
      <c r="AP558" s="4"/>
      <c r="AQ558" s="4"/>
      <c r="AR558" s="4"/>
    </row>
    <row r="559" spans="3:44" x14ac:dyDescent="0.2"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  <c r="AB559" s="4"/>
      <c r="AC559" s="4"/>
      <c r="AD559" s="4"/>
      <c r="AE559" s="4"/>
      <c r="AF559" s="235"/>
      <c r="AG559" s="4"/>
      <c r="AH559" s="4"/>
      <c r="AI559" s="4"/>
      <c r="AJ559" s="4"/>
      <c r="AK559" s="4"/>
      <c r="AL559" s="4"/>
      <c r="AM559" s="4"/>
      <c r="AN559" s="4"/>
      <c r="AO559" s="4"/>
      <c r="AP559" s="4"/>
      <c r="AQ559" s="4"/>
      <c r="AR559" s="4"/>
    </row>
    <row r="560" spans="3:44" x14ac:dyDescent="0.2"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  <c r="AB560" s="4"/>
      <c r="AC560" s="4"/>
      <c r="AD560" s="4"/>
      <c r="AE560" s="4"/>
      <c r="AF560" s="235"/>
      <c r="AG560" s="4"/>
      <c r="AH560" s="4"/>
      <c r="AI560" s="4"/>
      <c r="AJ560" s="4"/>
      <c r="AK560" s="4"/>
      <c r="AL560" s="4"/>
      <c r="AM560" s="4"/>
      <c r="AN560" s="4"/>
      <c r="AO560" s="4"/>
      <c r="AP560" s="4"/>
      <c r="AQ560" s="4"/>
      <c r="AR560" s="4"/>
    </row>
    <row r="561" spans="3:44" x14ac:dyDescent="0.2"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  <c r="AB561" s="4"/>
      <c r="AC561" s="4"/>
      <c r="AD561" s="4"/>
      <c r="AE561" s="4"/>
      <c r="AF561" s="235"/>
      <c r="AG561" s="4"/>
      <c r="AH561" s="4"/>
      <c r="AI561" s="4"/>
      <c r="AJ561" s="4"/>
      <c r="AK561" s="4"/>
      <c r="AL561" s="4"/>
      <c r="AM561" s="4"/>
      <c r="AN561" s="4"/>
      <c r="AO561" s="4"/>
      <c r="AP561" s="4"/>
      <c r="AQ561" s="4"/>
      <c r="AR561" s="4"/>
    </row>
    <row r="562" spans="3:44" x14ac:dyDescent="0.2"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  <c r="AB562" s="4"/>
      <c r="AC562" s="4"/>
      <c r="AD562" s="4"/>
      <c r="AE562" s="4"/>
      <c r="AF562" s="235"/>
      <c r="AG562" s="4"/>
      <c r="AH562" s="4"/>
      <c r="AI562" s="4"/>
      <c r="AJ562" s="4"/>
      <c r="AK562" s="4"/>
      <c r="AL562" s="4"/>
      <c r="AM562" s="4"/>
      <c r="AN562" s="4"/>
      <c r="AO562" s="4"/>
      <c r="AP562" s="4"/>
      <c r="AQ562" s="4"/>
      <c r="AR562" s="4"/>
    </row>
    <row r="563" spans="3:44" x14ac:dyDescent="0.2"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  <c r="AB563" s="4"/>
      <c r="AC563" s="4"/>
      <c r="AD563" s="4"/>
      <c r="AE563" s="4"/>
      <c r="AF563" s="235"/>
      <c r="AG563" s="4"/>
      <c r="AH563" s="4"/>
      <c r="AI563" s="4"/>
      <c r="AJ563" s="4"/>
      <c r="AK563" s="4"/>
      <c r="AL563" s="4"/>
      <c r="AM563" s="4"/>
      <c r="AN563" s="4"/>
      <c r="AO563" s="4"/>
      <c r="AP563" s="4"/>
      <c r="AQ563" s="4"/>
      <c r="AR563" s="4"/>
    </row>
    <row r="564" spans="3:44" x14ac:dyDescent="0.2"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  <c r="AB564" s="4"/>
      <c r="AC564" s="4"/>
      <c r="AD564" s="4"/>
      <c r="AE564" s="4"/>
      <c r="AF564" s="235"/>
      <c r="AG564" s="4"/>
      <c r="AH564" s="4"/>
      <c r="AI564" s="4"/>
      <c r="AJ564" s="4"/>
      <c r="AK564" s="4"/>
      <c r="AL564" s="4"/>
      <c r="AM564" s="4"/>
      <c r="AN564" s="4"/>
      <c r="AO564" s="4"/>
      <c r="AP564" s="4"/>
      <c r="AQ564" s="4"/>
      <c r="AR564" s="4"/>
    </row>
    <row r="565" spans="3:44" x14ac:dyDescent="0.2"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  <c r="AB565" s="4"/>
      <c r="AC565" s="4"/>
      <c r="AD565" s="4"/>
      <c r="AE565" s="4"/>
      <c r="AF565" s="235"/>
      <c r="AG565" s="4"/>
      <c r="AH565" s="4"/>
      <c r="AI565" s="4"/>
      <c r="AJ565" s="4"/>
      <c r="AK565" s="4"/>
      <c r="AL565" s="4"/>
      <c r="AM565" s="4"/>
      <c r="AN565" s="4"/>
      <c r="AO565" s="4"/>
      <c r="AP565" s="4"/>
      <c r="AQ565" s="4"/>
      <c r="AR565" s="4"/>
    </row>
    <row r="566" spans="3:44" x14ac:dyDescent="0.2"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  <c r="AB566" s="4"/>
      <c r="AC566" s="4"/>
      <c r="AD566" s="4"/>
      <c r="AE566" s="4"/>
      <c r="AF566" s="235"/>
      <c r="AG566" s="4"/>
      <c r="AH566" s="4"/>
      <c r="AI566" s="4"/>
      <c r="AJ566" s="4"/>
      <c r="AK566" s="4"/>
      <c r="AL566" s="4"/>
      <c r="AM566" s="4"/>
      <c r="AN566" s="4"/>
      <c r="AO566" s="4"/>
      <c r="AP566" s="4"/>
      <c r="AQ566" s="4"/>
      <c r="AR566" s="4"/>
    </row>
    <row r="567" spans="3:44" x14ac:dyDescent="0.2"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  <c r="AB567" s="4"/>
      <c r="AC567" s="4"/>
      <c r="AD567" s="4"/>
      <c r="AE567" s="4"/>
      <c r="AF567" s="235"/>
      <c r="AG567" s="4"/>
      <c r="AH567" s="4"/>
      <c r="AI567" s="4"/>
      <c r="AJ567" s="4"/>
      <c r="AK567" s="4"/>
      <c r="AL567" s="4"/>
      <c r="AM567" s="4"/>
      <c r="AN567" s="4"/>
      <c r="AO567" s="4"/>
      <c r="AP567" s="4"/>
      <c r="AQ567" s="4"/>
      <c r="AR567" s="4"/>
    </row>
    <row r="568" spans="3:44" x14ac:dyDescent="0.2"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  <c r="AB568" s="4"/>
      <c r="AC568" s="4"/>
      <c r="AD568" s="4"/>
      <c r="AE568" s="4"/>
      <c r="AF568" s="235"/>
      <c r="AG568" s="4"/>
      <c r="AH568" s="4"/>
      <c r="AI568" s="4"/>
      <c r="AJ568" s="4"/>
      <c r="AK568" s="4"/>
      <c r="AL568" s="4"/>
      <c r="AM568" s="4"/>
      <c r="AN568" s="4"/>
      <c r="AO568" s="4"/>
      <c r="AP568" s="4"/>
      <c r="AQ568" s="4"/>
      <c r="AR568" s="4"/>
    </row>
    <row r="569" spans="3:44" x14ac:dyDescent="0.2"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  <c r="AB569" s="4"/>
      <c r="AC569" s="4"/>
      <c r="AD569" s="4"/>
      <c r="AE569" s="4"/>
      <c r="AF569" s="235"/>
      <c r="AG569" s="4"/>
      <c r="AH569" s="4"/>
      <c r="AI569" s="4"/>
      <c r="AJ569" s="4"/>
      <c r="AK569" s="4"/>
      <c r="AL569" s="4"/>
      <c r="AM569" s="4"/>
      <c r="AN569" s="4"/>
      <c r="AO569" s="4"/>
      <c r="AP569" s="4"/>
      <c r="AQ569" s="4"/>
      <c r="AR569" s="4"/>
    </row>
    <row r="570" spans="3:44" x14ac:dyDescent="0.2"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  <c r="AB570" s="4"/>
      <c r="AC570" s="4"/>
      <c r="AD570" s="4"/>
      <c r="AE570" s="4"/>
      <c r="AF570" s="235"/>
      <c r="AG570" s="4"/>
      <c r="AH570" s="4"/>
      <c r="AI570" s="4"/>
      <c r="AJ570" s="4"/>
      <c r="AK570" s="4"/>
      <c r="AL570" s="4"/>
      <c r="AM570" s="4"/>
      <c r="AN570" s="4"/>
      <c r="AO570" s="4"/>
      <c r="AP570" s="4"/>
      <c r="AQ570" s="4"/>
      <c r="AR570" s="4"/>
    </row>
    <row r="571" spans="3:44" x14ac:dyDescent="0.2"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  <c r="AB571" s="4"/>
      <c r="AC571" s="4"/>
      <c r="AD571" s="4"/>
      <c r="AE571" s="4"/>
      <c r="AF571" s="235"/>
      <c r="AG571" s="4"/>
      <c r="AH571" s="4"/>
      <c r="AI571" s="4"/>
      <c r="AJ571" s="4"/>
      <c r="AK571" s="4"/>
      <c r="AL571" s="4"/>
      <c r="AM571" s="4"/>
      <c r="AN571" s="4"/>
      <c r="AO571" s="4"/>
      <c r="AP571" s="4"/>
      <c r="AQ571" s="4"/>
      <c r="AR571" s="4"/>
    </row>
    <row r="572" spans="3:44" x14ac:dyDescent="0.2"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  <c r="AB572" s="4"/>
      <c r="AC572" s="4"/>
      <c r="AD572" s="4"/>
      <c r="AE572" s="4"/>
      <c r="AF572" s="235"/>
      <c r="AG572" s="4"/>
      <c r="AH572" s="4"/>
      <c r="AI572" s="4"/>
      <c r="AJ572" s="4"/>
      <c r="AK572" s="4"/>
      <c r="AL572" s="4"/>
      <c r="AM572" s="4"/>
      <c r="AN572" s="4"/>
      <c r="AO572" s="4"/>
      <c r="AP572" s="4"/>
      <c r="AQ572" s="4"/>
      <c r="AR572" s="4"/>
    </row>
    <row r="573" spans="3:44" x14ac:dyDescent="0.2"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  <c r="AB573" s="4"/>
      <c r="AC573" s="4"/>
      <c r="AD573" s="4"/>
      <c r="AE573" s="4"/>
      <c r="AF573" s="235"/>
      <c r="AG573" s="4"/>
      <c r="AH573" s="4"/>
      <c r="AI573" s="4"/>
      <c r="AJ573" s="4"/>
      <c r="AK573" s="4"/>
      <c r="AL573" s="4"/>
      <c r="AM573" s="4"/>
      <c r="AN573" s="4"/>
      <c r="AO573" s="4"/>
      <c r="AP573" s="4"/>
      <c r="AQ573" s="4"/>
      <c r="AR573" s="4"/>
    </row>
    <row r="574" spans="3:44" x14ac:dyDescent="0.2"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  <c r="AB574" s="4"/>
      <c r="AC574" s="4"/>
      <c r="AD574" s="4"/>
      <c r="AE574" s="4"/>
      <c r="AF574" s="235"/>
      <c r="AG574" s="4"/>
      <c r="AH574" s="4"/>
      <c r="AI574" s="4"/>
      <c r="AJ574" s="4"/>
      <c r="AK574" s="4"/>
      <c r="AL574" s="4"/>
      <c r="AM574" s="4"/>
      <c r="AN574" s="4"/>
      <c r="AO574" s="4"/>
      <c r="AP574" s="4"/>
      <c r="AQ574" s="4"/>
      <c r="AR574" s="4"/>
    </row>
    <row r="575" spans="3:44" x14ac:dyDescent="0.2"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  <c r="AB575" s="4"/>
      <c r="AC575" s="4"/>
      <c r="AD575" s="4"/>
      <c r="AE575" s="4"/>
      <c r="AF575" s="235"/>
      <c r="AG575" s="4"/>
      <c r="AH575" s="4"/>
      <c r="AI575" s="4"/>
      <c r="AJ575" s="4"/>
      <c r="AK575" s="4"/>
      <c r="AL575" s="4"/>
      <c r="AM575" s="4"/>
      <c r="AN575" s="4"/>
      <c r="AO575" s="4"/>
      <c r="AP575" s="4"/>
      <c r="AQ575" s="4"/>
      <c r="AR575" s="4"/>
    </row>
    <row r="576" spans="3:44" x14ac:dyDescent="0.2"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  <c r="AB576" s="4"/>
      <c r="AC576" s="4"/>
      <c r="AD576" s="4"/>
      <c r="AE576" s="4"/>
      <c r="AF576" s="235"/>
      <c r="AG576" s="4"/>
      <c r="AH576" s="4"/>
      <c r="AI576" s="4"/>
      <c r="AJ576" s="4"/>
      <c r="AK576" s="4"/>
      <c r="AL576" s="4"/>
      <c r="AM576" s="4"/>
      <c r="AN576" s="4"/>
      <c r="AO576" s="4"/>
      <c r="AP576" s="4"/>
      <c r="AQ576" s="4"/>
      <c r="AR576" s="4"/>
    </row>
    <row r="577" spans="3:44" x14ac:dyDescent="0.2"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  <c r="AB577" s="4"/>
      <c r="AC577" s="4"/>
      <c r="AD577" s="4"/>
      <c r="AE577" s="4"/>
      <c r="AF577" s="235"/>
      <c r="AG577" s="4"/>
      <c r="AH577" s="4"/>
      <c r="AI577" s="4"/>
      <c r="AJ577" s="4"/>
      <c r="AK577" s="4"/>
      <c r="AL577" s="4"/>
      <c r="AM577" s="4"/>
      <c r="AN577" s="4"/>
      <c r="AO577" s="4"/>
      <c r="AP577" s="4"/>
      <c r="AQ577" s="4"/>
      <c r="AR577" s="4"/>
    </row>
    <row r="578" spans="3:44" x14ac:dyDescent="0.2"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  <c r="AB578" s="4"/>
      <c r="AC578" s="4"/>
      <c r="AD578" s="4"/>
      <c r="AE578" s="4"/>
      <c r="AF578" s="235"/>
      <c r="AG578" s="4"/>
      <c r="AH578" s="4"/>
      <c r="AI578" s="4"/>
      <c r="AJ578" s="4"/>
      <c r="AK578" s="4"/>
      <c r="AL578" s="4"/>
      <c r="AM578" s="4"/>
      <c r="AN578" s="4"/>
      <c r="AO578" s="4"/>
      <c r="AP578" s="4"/>
      <c r="AQ578" s="4"/>
      <c r="AR578" s="4"/>
    </row>
    <row r="579" spans="3:44" x14ac:dyDescent="0.2"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  <c r="AB579" s="4"/>
      <c r="AC579" s="4"/>
      <c r="AD579" s="4"/>
      <c r="AE579" s="4"/>
      <c r="AF579" s="235"/>
      <c r="AG579" s="4"/>
      <c r="AH579" s="4"/>
      <c r="AI579" s="4"/>
      <c r="AJ579" s="4"/>
      <c r="AK579" s="4"/>
      <c r="AL579" s="4"/>
      <c r="AM579" s="4"/>
      <c r="AN579" s="4"/>
      <c r="AO579" s="4"/>
      <c r="AP579" s="4"/>
      <c r="AQ579" s="4"/>
      <c r="AR579" s="4"/>
    </row>
    <row r="580" spans="3:44" x14ac:dyDescent="0.2"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  <c r="AB580" s="4"/>
      <c r="AC580" s="4"/>
      <c r="AD580" s="4"/>
      <c r="AE580" s="4"/>
      <c r="AF580" s="235"/>
      <c r="AG580" s="4"/>
      <c r="AH580" s="4"/>
      <c r="AI580" s="4"/>
      <c r="AJ580" s="4"/>
      <c r="AK580" s="4"/>
      <c r="AL580" s="4"/>
      <c r="AM580" s="4"/>
      <c r="AN580" s="4"/>
      <c r="AO580" s="4"/>
      <c r="AP580" s="4"/>
      <c r="AQ580" s="4"/>
      <c r="AR580" s="4"/>
    </row>
    <row r="581" spans="3:44" x14ac:dyDescent="0.2"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  <c r="AB581" s="4"/>
      <c r="AC581" s="4"/>
      <c r="AD581" s="4"/>
      <c r="AE581" s="4"/>
      <c r="AF581" s="235"/>
      <c r="AG581" s="4"/>
      <c r="AH581" s="4"/>
      <c r="AI581" s="4"/>
      <c r="AJ581" s="4"/>
      <c r="AK581" s="4"/>
      <c r="AL581" s="4"/>
      <c r="AM581" s="4"/>
      <c r="AN581" s="4"/>
      <c r="AO581" s="4"/>
      <c r="AP581" s="4"/>
      <c r="AQ581" s="4"/>
      <c r="AR581" s="4"/>
    </row>
    <row r="582" spans="3:44" x14ac:dyDescent="0.2"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  <c r="AB582" s="4"/>
      <c r="AC582" s="4"/>
      <c r="AD582" s="4"/>
      <c r="AE582" s="4"/>
      <c r="AF582" s="235"/>
      <c r="AG582" s="4"/>
      <c r="AH582" s="4"/>
      <c r="AI582" s="4"/>
      <c r="AJ582" s="4"/>
      <c r="AK582" s="4"/>
      <c r="AL582" s="4"/>
      <c r="AM582" s="4"/>
      <c r="AN582" s="4"/>
      <c r="AO582" s="4"/>
      <c r="AP582" s="4"/>
      <c r="AQ582" s="4"/>
      <c r="AR582" s="4"/>
    </row>
    <row r="583" spans="3:44" x14ac:dyDescent="0.2"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  <c r="AB583" s="4"/>
      <c r="AC583" s="4"/>
      <c r="AD583" s="4"/>
      <c r="AE583" s="4"/>
      <c r="AF583" s="235"/>
      <c r="AG583" s="4"/>
      <c r="AH583" s="4"/>
      <c r="AI583" s="4"/>
      <c r="AJ583" s="4"/>
      <c r="AK583" s="4"/>
      <c r="AL583" s="4"/>
      <c r="AM583" s="4"/>
      <c r="AN583" s="4"/>
      <c r="AO583" s="4"/>
      <c r="AP583" s="4"/>
      <c r="AQ583" s="4"/>
      <c r="AR583" s="4"/>
    </row>
    <row r="584" spans="3:44" x14ac:dyDescent="0.2"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  <c r="AB584" s="4"/>
      <c r="AC584" s="4"/>
      <c r="AD584" s="4"/>
      <c r="AE584" s="4"/>
      <c r="AF584" s="235"/>
      <c r="AG584" s="4"/>
      <c r="AH584" s="4"/>
      <c r="AI584" s="4"/>
      <c r="AJ584" s="4"/>
      <c r="AK584" s="4"/>
      <c r="AL584" s="4"/>
      <c r="AM584" s="4"/>
      <c r="AN584" s="4"/>
      <c r="AO584" s="4"/>
      <c r="AP584" s="4"/>
      <c r="AQ584" s="4"/>
      <c r="AR584" s="4"/>
    </row>
    <row r="585" spans="3:44" x14ac:dyDescent="0.2"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  <c r="AB585" s="4"/>
      <c r="AC585" s="4"/>
      <c r="AD585" s="4"/>
      <c r="AE585" s="4"/>
      <c r="AF585" s="235"/>
      <c r="AG585" s="4"/>
      <c r="AH585" s="4"/>
      <c r="AI585" s="4"/>
      <c r="AJ585" s="4"/>
      <c r="AK585" s="4"/>
      <c r="AL585" s="4"/>
      <c r="AM585" s="4"/>
      <c r="AN585" s="4"/>
      <c r="AO585" s="4"/>
      <c r="AP585" s="4"/>
      <c r="AQ585" s="4"/>
      <c r="AR585" s="4"/>
    </row>
    <row r="586" spans="3:44" x14ac:dyDescent="0.2"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  <c r="AB586" s="4"/>
      <c r="AC586" s="4"/>
      <c r="AD586" s="4"/>
      <c r="AE586" s="4"/>
      <c r="AF586" s="235"/>
      <c r="AG586" s="4"/>
      <c r="AH586" s="4"/>
      <c r="AI586" s="4"/>
      <c r="AJ586" s="4"/>
      <c r="AK586" s="4"/>
      <c r="AL586" s="4"/>
      <c r="AM586" s="4"/>
      <c r="AN586" s="4"/>
      <c r="AO586" s="4"/>
      <c r="AP586" s="4"/>
      <c r="AQ586" s="4"/>
      <c r="AR586" s="4"/>
    </row>
    <row r="587" spans="3:44" x14ac:dyDescent="0.2"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  <c r="AB587" s="4"/>
      <c r="AC587" s="4"/>
      <c r="AD587" s="4"/>
      <c r="AE587" s="4"/>
      <c r="AF587" s="235"/>
      <c r="AG587" s="4"/>
      <c r="AH587" s="4"/>
      <c r="AI587" s="4"/>
      <c r="AJ587" s="4"/>
      <c r="AK587" s="4"/>
      <c r="AL587" s="4"/>
      <c r="AM587" s="4"/>
      <c r="AN587" s="4"/>
      <c r="AO587" s="4"/>
      <c r="AP587" s="4"/>
      <c r="AQ587" s="4"/>
      <c r="AR587" s="4"/>
    </row>
    <row r="588" spans="3:44" x14ac:dyDescent="0.2"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  <c r="AB588" s="4"/>
      <c r="AC588" s="4"/>
      <c r="AD588" s="4"/>
      <c r="AE588" s="4"/>
      <c r="AF588" s="235"/>
      <c r="AG588" s="4"/>
      <c r="AH588" s="4"/>
      <c r="AI588" s="4"/>
      <c r="AJ588" s="4"/>
      <c r="AK588" s="4"/>
      <c r="AL588" s="4"/>
      <c r="AM588" s="4"/>
      <c r="AN588" s="4"/>
      <c r="AO588" s="4"/>
      <c r="AP588" s="4"/>
      <c r="AQ588" s="4"/>
      <c r="AR588" s="4"/>
    </row>
    <row r="589" spans="3:44" x14ac:dyDescent="0.2"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  <c r="AB589" s="4"/>
      <c r="AC589" s="4"/>
      <c r="AD589" s="4"/>
      <c r="AE589" s="4"/>
      <c r="AF589" s="235"/>
      <c r="AG589" s="4"/>
      <c r="AH589" s="4"/>
      <c r="AI589" s="4"/>
      <c r="AJ589" s="4"/>
      <c r="AK589" s="4"/>
      <c r="AL589" s="4"/>
      <c r="AM589" s="4"/>
      <c r="AN589" s="4"/>
      <c r="AO589" s="4"/>
      <c r="AP589" s="4"/>
      <c r="AQ589" s="4"/>
      <c r="AR589" s="4"/>
    </row>
    <row r="590" spans="3:44" x14ac:dyDescent="0.2"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  <c r="AB590" s="4"/>
      <c r="AC590" s="4"/>
      <c r="AD590" s="4"/>
      <c r="AE590" s="4"/>
      <c r="AF590" s="235"/>
      <c r="AG590" s="4"/>
      <c r="AH590" s="4"/>
      <c r="AI590" s="4"/>
      <c r="AJ590" s="4"/>
      <c r="AK590" s="4"/>
      <c r="AL590" s="4"/>
      <c r="AM590" s="4"/>
      <c r="AN590" s="4"/>
      <c r="AO590" s="4"/>
      <c r="AP590" s="4"/>
      <c r="AQ590" s="4"/>
      <c r="AR590" s="4"/>
    </row>
    <row r="591" spans="3:44" x14ac:dyDescent="0.2"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  <c r="AB591" s="4"/>
      <c r="AC591" s="4"/>
      <c r="AD591" s="4"/>
      <c r="AE591" s="4"/>
      <c r="AF591" s="235"/>
      <c r="AG591" s="4"/>
      <c r="AH591" s="4"/>
      <c r="AI591" s="4"/>
      <c r="AJ591" s="4"/>
      <c r="AK591" s="4"/>
      <c r="AL591" s="4"/>
      <c r="AM591" s="4"/>
      <c r="AN591" s="4"/>
      <c r="AO591" s="4"/>
      <c r="AP591" s="4"/>
      <c r="AQ591" s="4"/>
      <c r="AR591" s="4"/>
    </row>
    <row r="592" spans="3:44" x14ac:dyDescent="0.2"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  <c r="AB592" s="4"/>
      <c r="AC592" s="4"/>
      <c r="AD592" s="4"/>
      <c r="AE592" s="4"/>
      <c r="AF592" s="235"/>
      <c r="AG592" s="4"/>
      <c r="AH592" s="4"/>
      <c r="AI592" s="4"/>
      <c r="AJ592" s="4"/>
      <c r="AK592" s="4"/>
      <c r="AL592" s="4"/>
      <c r="AM592" s="4"/>
      <c r="AN592" s="4"/>
      <c r="AO592" s="4"/>
      <c r="AP592" s="4"/>
      <c r="AQ592" s="4"/>
      <c r="AR592" s="4"/>
    </row>
    <row r="593" spans="3:44" x14ac:dyDescent="0.2"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  <c r="AB593" s="4"/>
      <c r="AC593" s="4"/>
      <c r="AD593" s="4"/>
      <c r="AE593" s="4"/>
      <c r="AF593" s="235"/>
      <c r="AG593" s="4"/>
      <c r="AH593" s="4"/>
      <c r="AI593" s="4"/>
      <c r="AJ593" s="4"/>
      <c r="AK593" s="4"/>
      <c r="AL593" s="4"/>
      <c r="AM593" s="4"/>
      <c r="AN593" s="4"/>
      <c r="AO593" s="4"/>
      <c r="AP593" s="4"/>
      <c r="AQ593" s="4"/>
      <c r="AR593" s="4"/>
    </row>
    <row r="594" spans="3:44" x14ac:dyDescent="0.2"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  <c r="AB594" s="4"/>
      <c r="AC594" s="4"/>
      <c r="AD594" s="4"/>
      <c r="AE594" s="4"/>
      <c r="AF594" s="235"/>
      <c r="AG594" s="4"/>
      <c r="AH594" s="4"/>
      <c r="AI594" s="4"/>
      <c r="AJ594" s="4"/>
      <c r="AK594" s="4"/>
      <c r="AL594" s="4"/>
      <c r="AM594" s="4"/>
      <c r="AN594" s="4"/>
      <c r="AO594" s="4"/>
      <c r="AP594" s="4"/>
      <c r="AQ594" s="4"/>
      <c r="AR594" s="4"/>
    </row>
    <row r="595" spans="3:44" x14ac:dyDescent="0.2"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  <c r="AB595" s="4"/>
      <c r="AC595" s="4"/>
      <c r="AD595" s="4"/>
      <c r="AE595" s="4"/>
      <c r="AF595" s="235"/>
      <c r="AG595" s="4"/>
      <c r="AH595" s="4"/>
      <c r="AI595" s="4"/>
      <c r="AJ595" s="4"/>
      <c r="AK595" s="4"/>
      <c r="AL595" s="4"/>
      <c r="AM595" s="4"/>
      <c r="AN595" s="4"/>
      <c r="AO595" s="4"/>
      <c r="AP595" s="4"/>
      <c r="AQ595" s="4"/>
      <c r="AR595" s="4"/>
    </row>
    <row r="596" spans="3:44" x14ac:dyDescent="0.2"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  <c r="AB596" s="4"/>
      <c r="AC596" s="4"/>
      <c r="AD596" s="4"/>
      <c r="AE596" s="4"/>
      <c r="AF596" s="235"/>
      <c r="AG596" s="4"/>
      <c r="AH596" s="4"/>
      <c r="AI596" s="4"/>
      <c r="AJ596" s="4"/>
      <c r="AK596" s="4"/>
      <c r="AL596" s="4"/>
      <c r="AM596" s="4"/>
      <c r="AN596" s="4"/>
      <c r="AO596" s="4"/>
      <c r="AP596" s="4"/>
      <c r="AQ596" s="4"/>
      <c r="AR596" s="4"/>
    </row>
    <row r="597" spans="3:44" x14ac:dyDescent="0.2"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  <c r="AB597" s="4"/>
      <c r="AC597" s="4"/>
      <c r="AD597" s="4"/>
      <c r="AE597" s="4"/>
      <c r="AF597" s="235"/>
      <c r="AG597" s="4"/>
      <c r="AH597" s="4"/>
      <c r="AI597" s="4"/>
      <c r="AJ597" s="4"/>
      <c r="AK597" s="4"/>
      <c r="AL597" s="4"/>
      <c r="AM597" s="4"/>
      <c r="AN597" s="4"/>
      <c r="AO597" s="4"/>
      <c r="AP597" s="4"/>
      <c r="AQ597" s="4"/>
      <c r="AR597" s="4"/>
    </row>
    <row r="598" spans="3:44" x14ac:dyDescent="0.2"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  <c r="AB598" s="4"/>
      <c r="AC598" s="4"/>
      <c r="AD598" s="4"/>
      <c r="AE598" s="4"/>
      <c r="AF598" s="235"/>
      <c r="AG598" s="4"/>
      <c r="AH598" s="4"/>
      <c r="AI598" s="4"/>
      <c r="AJ598" s="4"/>
      <c r="AK598" s="4"/>
      <c r="AL598" s="4"/>
      <c r="AM598" s="4"/>
      <c r="AN598" s="4"/>
      <c r="AO598" s="4"/>
      <c r="AP598" s="4"/>
      <c r="AQ598" s="4"/>
      <c r="AR598" s="4"/>
    </row>
    <row r="599" spans="3:44" x14ac:dyDescent="0.2"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  <c r="AB599" s="4"/>
      <c r="AC599" s="4"/>
      <c r="AD599" s="4"/>
      <c r="AE599" s="4"/>
      <c r="AF599" s="235"/>
      <c r="AG599" s="4"/>
      <c r="AH599" s="4"/>
      <c r="AI599" s="4"/>
      <c r="AJ599" s="4"/>
      <c r="AK599" s="4"/>
      <c r="AL599" s="4"/>
      <c r="AM599" s="4"/>
      <c r="AN599" s="4"/>
      <c r="AO599" s="4"/>
      <c r="AP599" s="4"/>
      <c r="AQ599" s="4"/>
      <c r="AR599" s="4"/>
    </row>
    <row r="600" spans="3:44" x14ac:dyDescent="0.2"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  <c r="AB600" s="4"/>
      <c r="AC600" s="4"/>
      <c r="AD600" s="4"/>
      <c r="AE600" s="4"/>
      <c r="AF600" s="235"/>
      <c r="AG600" s="4"/>
      <c r="AH600" s="4"/>
      <c r="AI600" s="4"/>
      <c r="AJ600" s="4"/>
      <c r="AK600" s="4"/>
      <c r="AL600" s="4"/>
      <c r="AM600" s="4"/>
      <c r="AN600" s="4"/>
      <c r="AO600" s="4"/>
      <c r="AP600" s="4"/>
      <c r="AQ600" s="4"/>
      <c r="AR600" s="4"/>
    </row>
    <row r="601" spans="3:44" x14ac:dyDescent="0.2"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  <c r="AB601" s="4"/>
      <c r="AC601" s="4"/>
      <c r="AD601" s="4"/>
      <c r="AE601" s="4"/>
      <c r="AF601" s="235"/>
      <c r="AG601" s="4"/>
      <c r="AH601" s="4"/>
      <c r="AI601" s="4"/>
      <c r="AJ601" s="4"/>
      <c r="AK601" s="4"/>
      <c r="AL601" s="4"/>
      <c r="AM601" s="4"/>
      <c r="AN601" s="4"/>
      <c r="AO601" s="4"/>
      <c r="AP601" s="4"/>
      <c r="AQ601" s="4"/>
      <c r="AR601" s="4"/>
    </row>
    <row r="602" spans="3:44" x14ac:dyDescent="0.2"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  <c r="AB602" s="4"/>
      <c r="AC602" s="4"/>
      <c r="AD602" s="4"/>
      <c r="AE602" s="4"/>
      <c r="AF602" s="235"/>
      <c r="AG602" s="4"/>
      <c r="AH602" s="4"/>
      <c r="AI602" s="4"/>
      <c r="AJ602" s="4"/>
      <c r="AK602" s="4"/>
      <c r="AL602" s="4"/>
      <c r="AM602" s="4"/>
      <c r="AN602" s="4"/>
      <c r="AO602" s="4"/>
      <c r="AP602" s="4"/>
      <c r="AQ602" s="4"/>
      <c r="AR602" s="4"/>
    </row>
    <row r="603" spans="3:44" x14ac:dyDescent="0.2"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  <c r="AB603" s="4"/>
      <c r="AC603" s="4"/>
      <c r="AD603" s="4"/>
      <c r="AE603" s="4"/>
      <c r="AF603" s="235"/>
      <c r="AG603" s="4"/>
      <c r="AH603" s="4"/>
      <c r="AI603" s="4"/>
      <c r="AJ603" s="4"/>
      <c r="AK603" s="4"/>
      <c r="AL603" s="4"/>
      <c r="AM603" s="4"/>
      <c r="AN603" s="4"/>
      <c r="AO603" s="4"/>
      <c r="AP603" s="4"/>
      <c r="AQ603" s="4"/>
      <c r="AR603" s="4"/>
    </row>
    <row r="604" spans="3:44" x14ac:dyDescent="0.2"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  <c r="AB604" s="4"/>
      <c r="AC604" s="4"/>
      <c r="AD604" s="4"/>
      <c r="AE604" s="4"/>
      <c r="AF604" s="235"/>
      <c r="AG604" s="4"/>
      <c r="AH604" s="4"/>
      <c r="AI604" s="4"/>
      <c r="AJ604" s="4"/>
      <c r="AK604" s="4"/>
      <c r="AL604" s="4"/>
      <c r="AM604" s="4"/>
      <c r="AN604" s="4"/>
      <c r="AO604" s="4"/>
      <c r="AP604" s="4"/>
      <c r="AQ604" s="4"/>
      <c r="AR604" s="4"/>
    </row>
    <row r="605" spans="3:44" x14ac:dyDescent="0.2"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  <c r="AB605" s="4"/>
      <c r="AC605" s="4"/>
      <c r="AD605" s="4"/>
      <c r="AE605" s="4"/>
      <c r="AF605" s="235"/>
      <c r="AG605" s="4"/>
      <c r="AH605" s="4"/>
      <c r="AI605" s="4"/>
      <c r="AJ605" s="4"/>
      <c r="AK605" s="4"/>
      <c r="AL605" s="4"/>
      <c r="AM605" s="4"/>
      <c r="AN605" s="4"/>
      <c r="AO605" s="4"/>
      <c r="AP605" s="4"/>
      <c r="AQ605" s="4"/>
      <c r="AR605" s="4"/>
    </row>
    <row r="606" spans="3:44" x14ac:dyDescent="0.2"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  <c r="AB606" s="4"/>
      <c r="AC606" s="4"/>
      <c r="AD606" s="4"/>
      <c r="AE606" s="4"/>
      <c r="AF606" s="235"/>
      <c r="AG606" s="4"/>
      <c r="AH606" s="4"/>
      <c r="AI606" s="4"/>
      <c r="AJ606" s="4"/>
      <c r="AK606" s="4"/>
      <c r="AL606" s="4"/>
      <c r="AM606" s="4"/>
      <c r="AN606" s="4"/>
      <c r="AO606" s="4"/>
      <c r="AP606" s="4"/>
      <c r="AQ606" s="4"/>
      <c r="AR606" s="4"/>
    </row>
    <row r="607" spans="3:44" x14ac:dyDescent="0.2"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  <c r="AB607" s="4"/>
      <c r="AC607" s="4"/>
      <c r="AD607" s="4"/>
      <c r="AE607" s="4"/>
      <c r="AF607" s="235"/>
      <c r="AG607" s="4"/>
      <c r="AH607" s="4"/>
      <c r="AI607" s="4"/>
      <c r="AJ607" s="4"/>
      <c r="AK607" s="4"/>
      <c r="AL607" s="4"/>
      <c r="AM607" s="4"/>
      <c r="AN607" s="4"/>
      <c r="AO607" s="4"/>
      <c r="AP607" s="4"/>
      <c r="AQ607" s="4"/>
      <c r="AR607" s="4"/>
    </row>
    <row r="608" spans="3:44" x14ac:dyDescent="0.2"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  <c r="AB608" s="4"/>
      <c r="AC608" s="4"/>
      <c r="AD608" s="4"/>
      <c r="AE608" s="4"/>
      <c r="AF608" s="235"/>
      <c r="AG608" s="4"/>
      <c r="AH608" s="4"/>
      <c r="AI608" s="4"/>
      <c r="AJ608" s="4"/>
      <c r="AK608" s="4"/>
      <c r="AL608" s="4"/>
      <c r="AM608" s="4"/>
      <c r="AN608" s="4"/>
      <c r="AO608" s="4"/>
      <c r="AP608" s="4"/>
      <c r="AQ608" s="4"/>
      <c r="AR608" s="4"/>
    </row>
    <row r="609" spans="3:44" x14ac:dyDescent="0.2"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  <c r="AB609" s="4"/>
      <c r="AC609" s="4"/>
      <c r="AD609" s="4"/>
      <c r="AE609" s="4"/>
      <c r="AF609" s="235"/>
      <c r="AG609" s="4"/>
      <c r="AH609" s="4"/>
      <c r="AI609" s="4"/>
      <c r="AJ609" s="4"/>
      <c r="AK609" s="4"/>
      <c r="AL609" s="4"/>
      <c r="AM609" s="4"/>
      <c r="AN609" s="4"/>
      <c r="AO609" s="4"/>
      <c r="AP609" s="4"/>
      <c r="AQ609" s="4"/>
      <c r="AR609" s="4"/>
    </row>
    <row r="610" spans="3:44" x14ac:dyDescent="0.2"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  <c r="AB610" s="4"/>
      <c r="AC610" s="4"/>
      <c r="AD610" s="4"/>
      <c r="AE610" s="4"/>
      <c r="AF610" s="235"/>
      <c r="AG610" s="4"/>
      <c r="AH610" s="4"/>
      <c r="AI610" s="4"/>
      <c r="AJ610" s="4"/>
      <c r="AK610" s="4"/>
      <c r="AL610" s="4"/>
      <c r="AM610" s="4"/>
      <c r="AN610" s="4"/>
      <c r="AO610" s="4"/>
      <c r="AP610" s="4"/>
      <c r="AQ610" s="4"/>
      <c r="AR610" s="4"/>
    </row>
    <row r="611" spans="3:44" x14ac:dyDescent="0.2"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  <c r="AB611" s="4"/>
      <c r="AC611" s="4"/>
      <c r="AD611" s="4"/>
      <c r="AE611" s="4"/>
      <c r="AF611" s="235"/>
      <c r="AG611" s="4"/>
      <c r="AH611" s="4"/>
      <c r="AI611" s="4"/>
      <c r="AJ611" s="4"/>
      <c r="AK611" s="4"/>
      <c r="AL611" s="4"/>
      <c r="AM611" s="4"/>
      <c r="AN611" s="4"/>
      <c r="AO611" s="4"/>
      <c r="AP611" s="4"/>
      <c r="AQ611" s="4"/>
      <c r="AR611" s="4"/>
    </row>
    <row r="612" spans="3:44" x14ac:dyDescent="0.2"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  <c r="AB612" s="4"/>
      <c r="AC612" s="4"/>
      <c r="AD612" s="4"/>
      <c r="AE612" s="4"/>
      <c r="AF612" s="235"/>
      <c r="AG612" s="4"/>
      <c r="AH612" s="4"/>
      <c r="AI612" s="4"/>
      <c r="AJ612" s="4"/>
      <c r="AK612" s="4"/>
      <c r="AL612" s="4"/>
      <c r="AM612" s="4"/>
      <c r="AN612" s="4"/>
      <c r="AO612" s="4"/>
      <c r="AP612" s="4"/>
      <c r="AQ612" s="4"/>
      <c r="AR612" s="4"/>
    </row>
    <row r="613" spans="3:44" x14ac:dyDescent="0.2"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  <c r="AB613" s="4"/>
      <c r="AC613" s="4"/>
      <c r="AD613" s="4"/>
      <c r="AE613" s="4"/>
      <c r="AF613" s="235"/>
      <c r="AG613" s="4"/>
      <c r="AH613" s="4"/>
      <c r="AI613" s="4"/>
      <c r="AJ613" s="4"/>
      <c r="AK613" s="4"/>
      <c r="AL613" s="4"/>
      <c r="AM613" s="4"/>
      <c r="AN613" s="4"/>
      <c r="AO613" s="4"/>
      <c r="AP613" s="4"/>
      <c r="AQ613" s="4"/>
      <c r="AR613" s="4"/>
    </row>
    <row r="614" spans="3:44" x14ac:dyDescent="0.2"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  <c r="AB614" s="4"/>
      <c r="AC614" s="4"/>
      <c r="AD614" s="4"/>
      <c r="AE614" s="4"/>
      <c r="AF614" s="235"/>
      <c r="AG614" s="4"/>
      <c r="AH614" s="4"/>
      <c r="AI614" s="4"/>
      <c r="AJ614" s="4"/>
      <c r="AK614" s="4"/>
      <c r="AL614" s="4"/>
      <c r="AM614" s="4"/>
      <c r="AN614" s="4"/>
      <c r="AO614" s="4"/>
      <c r="AP614" s="4"/>
      <c r="AQ614" s="4"/>
      <c r="AR614" s="4"/>
    </row>
    <row r="615" spans="3:44" x14ac:dyDescent="0.2"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  <c r="AB615" s="4"/>
      <c r="AC615" s="4"/>
      <c r="AD615" s="4"/>
      <c r="AE615" s="4"/>
      <c r="AF615" s="235"/>
      <c r="AG615" s="4"/>
      <c r="AH615" s="4"/>
      <c r="AI615" s="4"/>
      <c r="AJ615" s="4"/>
      <c r="AK615" s="4"/>
      <c r="AL615" s="4"/>
      <c r="AM615" s="4"/>
      <c r="AN615" s="4"/>
      <c r="AO615" s="4"/>
      <c r="AP615" s="4"/>
      <c r="AQ615" s="4"/>
      <c r="AR615" s="4"/>
    </row>
    <row r="616" spans="3:44" x14ac:dyDescent="0.2"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  <c r="AB616" s="4"/>
      <c r="AC616" s="4"/>
      <c r="AD616" s="4"/>
      <c r="AE616" s="4"/>
      <c r="AF616" s="235"/>
      <c r="AG616" s="4"/>
      <c r="AH616" s="4"/>
      <c r="AI616" s="4"/>
      <c r="AJ616" s="4"/>
      <c r="AK616" s="4"/>
      <c r="AL616" s="4"/>
      <c r="AM616" s="4"/>
      <c r="AN616" s="4"/>
      <c r="AO616" s="4"/>
      <c r="AP616" s="4"/>
      <c r="AQ616" s="4"/>
      <c r="AR616" s="4"/>
    </row>
    <row r="617" spans="3:44" x14ac:dyDescent="0.2"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  <c r="AC617" s="4"/>
      <c r="AD617" s="4"/>
      <c r="AE617" s="4"/>
      <c r="AF617" s="235"/>
      <c r="AG617" s="4"/>
      <c r="AH617" s="4"/>
      <c r="AI617" s="4"/>
      <c r="AJ617" s="4"/>
      <c r="AK617" s="4"/>
      <c r="AL617" s="4"/>
      <c r="AM617" s="4"/>
      <c r="AN617" s="4"/>
      <c r="AO617" s="4"/>
      <c r="AP617" s="4"/>
      <c r="AQ617" s="4"/>
      <c r="AR617" s="4"/>
    </row>
    <row r="618" spans="3:44" x14ac:dyDescent="0.2"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  <c r="AC618" s="4"/>
      <c r="AD618" s="4"/>
      <c r="AE618" s="4"/>
      <c r="AF618" s="235"/>
      <c r="AG618" s="4"/>
      <c r="AH618" s="4"/>
      <c r="AI618" s="4"/>
      <c r="AJ618" s="4"/>
      <c r="AK618" s="4"/>
      <c r="AL618" s="4"/>
      <c r="AM618" s="4"/>
      <c r="AN618" s="4"/>
      <c r="AO618" s="4"/>
      <c r="AP618" s="4"/>
      <c r="AQ618" s="4"/>
      <c r="AR618" s="4"/>
    </row>
    <row r="619" spans="3:44" x14ac:dyDescent="0.2"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  <c r="AC619" s="4"/>
      <c r="AD619" s="4"/>
      <c r="AE619" s="4"/>
      <c r="AF619" s="235"/>
      <c r="AG619" s="4"/>
      <c r="AH619" s="4"/>
      <c r="AI619" s="4"/>
      <c r="AJ619" s="4"/>
      <c r="AK619" s="4"/>
      <c r="AL619" s="4"/>
      <c r="AM619" s="4"/>
      <c r="AN619" s="4"/>
      <c r="AO619" s="4"/>
      <c r="AP619" s="4"/>
      <c r="AQ619" s="4"/>
      <c r="AR619" s="4"/>
    </row>
    <row r="620" spans="3:44" x14ac:dyDescent="0.2"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  <c r="AC620" s="4"/>
      <c r="AD620" s="4"/>
      <c r="AE620" s="4"/>
      <c r="AF620" s="235"/>
      <c r="AG620" s="4"/>
      <c r="AH620" s="4"/>
      <c r="AI620" s="4"/>
      <c r="AJ620" s="4"/>
      <c r="AK620" s="4"/>
      <c r="AL620" s="4"/>
      <c r="AM620" s="4"/>
      <c r="AN620" s="4"/>
      <c r="AO620" s="4"/>
      <c r="AP620" s="4"/>
      <c r="AQ620" s="4"/>
      <c r="AR620" s="4"/>
    </row>
    <row r="621" spans="3:44" x14ac:dyDescent="0.2"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  <c r="AC621" s="4"/>
      <c r="AD621" s="4"/>
      <c r="AE621" s="4"/>
      <c r="AF621" s="235"/>
      <c r="AG621" s="4"/>
      <c r="AH621" s="4"/>
      <c r="AI621" s="4"/>
      <c r="AJ621" s="4"/>
      <c r="AK621" s="4"/>
      <c r="AL621" s="4"/>
      <c r="AM621" s="4"/>
      <c r="AN621" s="4"/>
      <c r="AO621" s="4"/>
      <c r="AP621" s="4"/>
      <c r="AQ621" s="4"/>
      <c r="AR621" s="4"/>
    </row>
    <row r="622" spans="3:44" x14ac:dyDescent="0.2"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  <c r="AB622" s="4"/>
      <c r="AC622" s="4"/>
      <c r="AD622" s="4"/>
      <c r="AE622" s="4"/>
      <c r="AF622" s="235"/>
      <c r="AG622" s="4"/>
      <c r="AH622" s="4"/>
      <c r="AI622" s="4"/>
      <c r="AJ622" s="4"/>
      <c r="AK622" s="4"/>
      <c r="AL622" s="4"/>
      <c r="AM622" s="4"/>
      <c r="AN622" s="4"/>
      <c r="AO622" s="4"/>
      <c r="AP622" s="4"/>
      <c r="AQ622" s="4"/>
      <c r="AR622" s="4"/>
    </row>
    <row r="623" spans="3:44" x14ac:dyDescent="0.2"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  <c r="AB623" s="4"/>
      <c r="AC623" s="4"/>
      <c r="AD623" s="4"/>
      <c r="AE623" s="4"/>
      <c r="AF623" s="235"/>
      <c r="AG623" s="4"/>
      <c r="AH623" s="4"/>
      <c r="AI623" s="4"/>
      <c r="AJ623" s="4"/>
      <c r="AK623" s="4"/>
      <c r="AL623" s="4"/>
      <c r="AM623" s="4"/>
      <c r="AN623" s="4"/>
      <c r="AO623" s="4"/>
      <c r="AP623" s="4"/>
      <c r="AQ623" s="4"/>
      <c r="AR623" s="4"/>
    </row>
    <row r="624" spans="3:44" x14ac:dyDescent="0.2"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  <c r="AB624" s="4"/>
      <c r="AC624" s="4"/>
      <c r="AD624" s="4"/>
      <c r="AE624" s="4"/>
      <c r="AF624" s="235"/>
      <c r="AG624" s="4"/>
      <c r="AH624" s="4"/>
      <c r="AI624" s="4"/>
      <c r="AJ624" s="4"/>
      <c r="AK624" s="4"/>
      <c r="AL624" s="4"/>
      <c r="AM624" s="4"/>
      <c r="AN624" s="4"/>
      <c r="AO624" s="4"/>
      <c r="AP624" s="4"/>
      <c r="AQ624" s="4"/>
      <c r="AR624" s="4"/>
    </row>
    <row r="625" spans="3:44" x14ac:dyDescent="0.2"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  <c r="AB625" s="4"/>
      <c r="AC625" s="4"/>
      <c r="AD625" s="4"/>
      <c r="AE625" s="4"/>
      <c r="AF625" s="235"/>
      <c r="AG625" s="4"/>
      <c r="AH625" s="4"/>
      <c r="AI625" s="4"/>
      <c r="AJ625" s="4"/>
      <c r="AK625" s="4"/>
      <c r="AL625" s="4"/>
      <c r="AM625" s="4"/>
      <c r="AN625" s="4"/>
      <c r="AO625" s="4"/>
      <c r="AP625" s="4"/>
      <c r="AQ625" s="4"/>
      <c r="AR625" s="4"/>
    </row>
    <row r="626" spans="3:44" x14ac:dyDescent="0.2"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  <c r="AB626" s="4"/>
      <c r="AC626" s="4"/>
      <c r="AD626" s="4"/>
      <c r="AE626" s="4"/>
      <c r="AF626" s="235"/>
      <c r="AG626" s="4"/>
      <c r="AH626" s="4"/>
      <c r="AI626" s="4"/>
      <c r="AJ626" s="4"/>
      <c r="AK626" s="4"/>
      <c r="AL626" s="4"/>
      <c r="AM626" s="4"/>
      <c r="AN626" s="4"/>
      <c r="AO626" s="4"/>
      <c r="AP626" s="4"/>
      <c r="AQ626" s="4"/>
      <c r="AR626" s="4"/>
    </row>
    <row r="627" spans="3:44" x14ac:dyDescent="0.2"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  <c r="AB627" s="4"/>
      <c r="AC627" s="4"/>
      <c r="AD627" s="4"/>
      <c r="AE627" s="4"/>
      <c r="AF627" s="235"/>
      <c r="AG627" s="4"/>
      <c r="AH627" s="4"/>
      <c r="AI627" s="4"/>
      <c r="AJ627" s="4"/>
      <c r="AK627" s="4"/>
      <c r="AL627" s="4"/>
      <c r="AM627" s="4"/>
      <c r="AN627" s="4"/>
      <c r="AO627" s="4"/>
      <c r="AP627" s="4"/>
      <c r="AQ627" s="4"/>
      <c r="AR627" s="4"/>
    </row>
    <row r="628" spans="3:44" x14ac:dyDescent="0.2"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  <c r="AB628" s="4"/>
      <c r="AC628" s="4"/>
      <c r="AD628" s="4"/>
      <c r="AE628" s="4"/>
      <c r="AF628" s="235"/>
      <c r="AG628" s="4"/>
      <c r="AH628" s="4"/>
      <c r="AI628" s="4"/>
      <c r="AJ628" s="4"/>
      <c r="AK628" s="4"/>
      <c r="AL628" s="4"/>
      <c r="AM628" s="4"/>
      <c r="AN628" s="4"/>
      <c r="AO628" s="4"/>
      <c r="AP628" s="4"/>
      <c r="AQ628" s="4"/>
      <c r="AR628" s="4"/>
    </row>
    <row r="629" spans="3:44" x14ac:dyDescent="0.2"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  <c r="AB629" s="4"/>
      <c r="AC629" s="4"/>
      <c r="AD629" s="4"/>
      <c r="AE629" s="4"/>
      <c r="AF629" s="235"/>
      <c r="AG629" s="4"/>
      <c r="AH629" s="4"/>
      <c r="AI629" s="4"/>
      <c r="AJ629" s="4"/>
      <c r="AK629" s="4"/>
      <c r="AL629" s="4"/>
      <c r="AM629" s="4"/>
      <c r="AN629" s="4"/>
      <c r="AO629" s="4"/>
      <c r="AP629" s="4"/>
      <c r="AQ629" s="4"/>
      <c r="AR629" s="4"/>
    </row>
    <row r="630" spans="3:44" x14ac:dyDescent="0.2"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  <c r="AB630" s="4"/>
      <c r="AC630" s="4"/>
      <c r="AD630" s="4"/>
      <c r="AE630" s="4"/>
      <c r="AF630" s="235"/>
      <c r="AG630" s="4"/>
      <c r="AH630" s="4"/>
      <c r="AI630" s="4"/>
      <c r="AJ630" s="4"/>
      <c r="AK630" s="4"/>
      <c r="AL630" s="4"/>
      <c r="AM630" s="4"/>
      <c r="AN630" s="4"/>
      <c r="AO630" s="4"/>
      <c r="AP630" s="4"/>
      <c r="AQ630" s="4"/>
      <c r="AR630" s="4"/>
    </row>
    <row r="631" spans="3:44" x14ac:dyDescent="0.2"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  <c r="AB631" s="4"/>
      <c r="AC631" s="4"/>
      <c r="AD631" s="4"/>
      <c r="AE631" s="4"/>
      <c r="AF631" s="235"/>
      <c r="AG631" s="4"/>
      <c r="AH631" s="4"/>
      <c r="AI631" s="4"/>
      <c r="AJ631" s="4"/>
      <c r="AK631" s="4"/>
      <c r="AL631" s="4"/>
      <c r="AM631" s="4"/>
      <c r="AN631" s="4"/>
      <c r="AO631" s="4"/>
      <c r="AP631" s="4"/>
      <c r="AQ631" s="4"/>
      <c r="AR631" s="4"/>
    </row>
    <row r="632" spans="3:44" x14ac:dyDescent="0.2"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  <c r="AB632" s="4"/>
      <c r="AC632" s="4"/>
      <c r="AD632" s="4"/>
      <c r="AE632" s="4"/>
      <c r="AF632" s="235"/>
      <c r="AG632" s="4"/>
      <c r="AH632" s="4"/>
      <c r="AI632" s="4"/>
      <c r="AJ632" s="4"/>
      <c r="AK632" s="4"/>
      <c r="AL632" s="4"/>
      <c r="AM632" s="4"/>
      <c r="AN632" s="4"/>
      <c r="AO632" s="4"/>
      <c r="AP632" s="4"/>
      <c r="AQ632" s="4"/>
      <c r="AR632" s="4"/>
    </row>
    <row r="633" spans="3:44" x14ac:dyDescent="0.2"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  <c r="AB633" s="4"/>
      <c r="AC633" s="4"/>
      <c r="AD633" s="4"/>
      <c r="AE633" s="4"/>
      <c r="AF633" s="235"/>
      <c r="AG633" s="4"/>
      <c r="AH633" s="4"/>
      <c r="AI633" s="4"/>
      <c r="AJ633" s="4"/>
      <c r="AK633" s="4"/>
      <c r="AL633" s="4"/>
      <c r="AM633" s="4"/>
      <c r="AN633" s="4"/>
      <c r="AO633" s="4"/>
      <c r="AP633" s="4"/>
      <c r="AQ633" s="4"/>
      <c r="AR633" s="4"/>
    </row>
    <row r="634" spans="3:44" x14ac:dyDescent="0.2"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  <c r="AB634" s="4"/>
      <c r="AC634" s="4"/>
      <c r="AD634" s="4"/>
      <c r="AE634" s="4"/>
      <c r="AF634" s="235"/>
      <c r="AG634" s="4"/>
      <c r="AH634" s="4"/>
      <c r="AI634" s="4"/>
      <c r="AJ634" s="4"/>
      <c r="AK634" s="4"/>
      <c r="AL634" s="4"/>
      <c r="AM634" s="4"/>
      <c r="AN634" s="4"/>
      <c r="AO634" s="4"/>
      <c r="AP634" s="4"/>
      <c r="AQ634" s="4"/>
      <c r="AR634" s="4"/>
    </row>
    <row r="635" spans="3:44" x14ac:dyDescent="0.2"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  <c r="AB635" s="4"/>
      <c r="AC635" s="4"/>
      <c r="AD635" s="4"/>
      <c r="AE635" s="4"/>
      <c r="AF635" s="235"/>
      <c r="AG635" s="4"/>
      <c r="AH635" s="4"/>
      <c r="AI635" s="4"/>
      <c r="AJ635" s="4"/>
      <c r="AK635" s="4"/>
      <c r="AL635" s="4"/>
      <c r="AM635" s="4"/>
      <c r="AN635" s="4"/>
      <c r="AO635" s="4"/>
      <c r="AP635" s="4"/>
      <c r="AQ635" s="4"/>
      <c r="AR635" s="4"/>
    </row>
    <row r="636" spans="3:44" x14ac:dyDescent="0.2"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  <c r="AB636" s="4"/>
      <c r="AC636" s="4"/>
      <c r="AD636" s="4"/>
      <c r="AE636" s="4"/>
      <c r="AF636" s="235"/>
      <c r="AG636" s="4"/>
      <c r="AH636" s="4"/>
      <c r="AI636" s="4"/>
      <c r="AJ636" s="4"/>
      <c r="AK636" s="4"/>
      <c r="AL636" s="4"/>
      <c r="AM636" s="4"/>
      <c r="AN636" s="4"/>
      <c r="AO636" s="4"/>
      <c r="AP636" s="4"/>
      <c r="AQ636" s="4"/>
      <c r="AR636" s="4"/>
    </row>
    <row r="637" spans="3:44" x14ac:dyDescent="0.2"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  <c r="AB637" s="4"/>
      <c r="AC637" s="4"/>
      <c r="AD637" s="4"/>
      <c r="AE637" s="4"/>
      <c r="AF637" s="235"/>
      <c r="AG637" s="4"/>
      <c r="AH637" s="4"/>
      <c r="AI637" s="4"/>
      <c r="AJ637" s="4"/>
      <c r="AK637" s="4"/>
      <c r="AL637" s="4"/>
      <c r="AM637" s="4"/>
      <c r="AN637" s="4"/>
      <c r="AO637" s="4"/>
      <c r="AP637" s="4"/>
      <c r="AQ637" s="4"/>
      <c r="AR637" s="4"/>
    </row>
    <row r="638" spans="3:44" x14ac:dyDescent="0.2"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  <c r="AB638" s="4"/>
      <c r="AC638" s="4"/>
      <c r="AD638" s="4"/>
      <c r="AE638" s="4"/>
      <c r="AF638" s="235"/>
      <c r="AG638" s="4"/>
      <c r="AH638" s="4"/>
      <c r="AI638" s="4"/>
      <c r="AJ638" s="4"/>
      <c r="AK638" s="4"/>
      <c r="AL638" s="4"/>
      <c r="AM638" s="4"/>
      <c r="AN638" s="4"/>
      <c r="AO638" s="4"/>
      <c r="AP638" s="4"/>
      <c r="AQ638" s="4"/>
      <c r="AR638" s="4"/>
    </row>
    <row r="639" spans="3:44" x14ac:dyDescent="0.2"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  <c r="AB639" s="4"/>
      <c r="AC639" s="4"/>
      <c r="AD639" s="4"/>
      <c r="AE639" s="4"/>
      <c r="AF639" s="235"/>
      <c r="AG639" s="4"/>
      <c r="AH639" s="4"/>
      <c r="AI639" s="4"/>
      <c r="AJ639" s="4"/>
      <c r="AK639" s="4"/>
      <c r="AL639" s="4"/>
      <c r="AM639" s="4"/>
      <c r="AN639" s="4"/>
      <c r="AO639" s="4"/>
      <c r="AP639" s="4"/>
      <c r="AQ639" s="4"/>
      <c r="AR639" s="4"/>
    </row>
    <row r="640" spans="3:44" x14ac:dyDescent="0.2"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  <c r="AB640" s="4"/>
      <c r="AC640" s="4"/>
      <c r="AD640" s="4"/>
      <c r="AE640" s="4"/>
      <c r="AF640" s="235"/>
      <c r="AG640" s="4"/>
      <c r="AH640" s="4"/>
      <c r="AI640" s="4"/>
      <c r="AJ640" s="4"/>
      <c r="AK640" s="4"/>
      <c r="AL640" s="4"/>
      <c r="AM640" s="4"/>
      <c r="AN640" s="4"/>
      <c r="AO640" s="4"/>
      <c r="AP640" s="4"/>
      <c r="AQ640" s="4"/>
      <c r="AR640" s="4"/>
    </row>
    <row r="641" spans="3:44" x14ac:dyDescent="0.2"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  <c r="AB641" s="4"/>
      <c r="AC641" s="4"/>
      <c r="AD641" s="4"/>
      <c r="AE641" s="4"/>
      <c r="AF641" s="235"/>
      <c r="AG641" s="4"/>
      <c r="AH641" s="4"/>
      <c r="AI641" s="4"/>
      <c r="AJ641" s="4"/>
      <c r="AK641" s="4"/>
      <c r="AL641" s="4"/>
      <c r="AM641" s="4"/>
      <c r="AN641" s="4"/>
      <c r="AO641" s="4"/>
      <c r="AP641" s="4"/>
      <c r="AQ641" s="4"/>
      <c r="AR641" s="4"/>
    </row>
    <row r="642" spans="3:44" x14ac:dyDescent="0.2"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  <c r="AB642" s="4"/>
      <c r="AC642" s="4"/>
      <c r="AD642" s="4"/>
      <c r="AE642" s="4"/>
      <c r="AF642" s="235"/>
      <c r="AG642" s="4"/>
      <c r="AH642" s="4"/>
      <c r="AI642" s="4"/>
      <c r="AJ642" s="4"/>
      <c r="AK642" s="4"/>
      <c r="AL642" s="4"/>
      <c r="AM642" s="4"/>
      <c r="AN642" s="4"/>
      <c r="AO642" s="4"/>
      <c r="AP642" s="4"/>
      <c r="AQ642" s="4"/>
      <c r="AR642" s="4"/>
    </row>
    <row r="643" spans="3:44" x14ac:dyDescent="0.2"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  <c r="AB643" s="4"/>
      <c r="AC643" s="4"/>
      <c r="AD643" s="4"/>
      <c r="AE643" s="4"/>
      <c r="AF643" s="235"/>
      <c r="AG643" s="4"/>
      <c r="AH643" s="4"/>
      <c r="AI643" s="4"/>
      <c r="AJ643" s="4"/>
      <c r="AK643" s="4"/>
      <c r="AL643" s="4"/>
      <c r="AM643" s="4"/>
      <c r="AN643" s="4"/>
      <c r="AO643" s="4"/>
      <c r="AP643" s="4"/>
      <c r="AQ643" s="4"/>
      <c r="AR643" s="4"/>
    </row>
    <row r="644" spans="3:44" x14ac:dyDescent="0.2"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  <c r="AB644" s="4"/>
      <c r="AC644" s="4"/>
      <c r="AD644" s="4"/>
      <c r="AE644" s="4"/>
      <c r="AF644" s="235"/>
      <c r="AG644" s="4"/>
      <c r="AH644" s="4"/>
      <c r="AI644" s="4"/>
      <c r="AJ644" s="4"/>
      <c r="AK644" s="4"/>
      <c r="AL644" s="4"/>
      <c r="AM644" s="4"/>
      <c r="AN644" s="4"/>
      <c r="AO644" s="4"/>
      <c r="AP644" s="4"/>
      <c r="AQ644" s="4"/>
      <c r="AR644" s="4"/>
    </row>
    <row r="645" spans="3:44" x14ac:dyDescent="0.2"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  <c r="AB645" s="4"/>
      <c r="AC645" s="4"/>
      <c r="AD645" s="4"/>
      <c r="AE645" s="4"/>
      <c r="AF645" s="235"/>
      <c r="AG645" s="4"/>
      <c r="AH645" s="4"/>
      <c r="AI645" s="4"/>
      <c r="AJ645" s="4"/>
      <c r="AK645" s="4"/>
      <c r="AL645" s="4"/>
      <c r="AM645" s="4"/>
      <c r="AN645" s="4"/>
      <c r="AO645" s="4"/>
      <c r="AP645" s="4"/>
      <c r="AQ645" s="4"/>
      <c r="AR645" s="4"/>
    </row>
    <row r="646" spans="3:44" x14ac:dyDescent="0.2"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  <c r="AB646" s="4"/>
      <c r="AC646" s="4"/>
      <c r="AD646" s="4"/>
      <c r="AE646" s="4"/>
      <c r="AF646" s="235"/>
      <c r="AG646" s="4"/>
      <c r="AH646" s="4"/>
      <c r="AI646" s="4"/>
      <c r="AJ646" s="4"/>
      <c r="AK646" s="4"/>
      <c r="AL646" s="4"/>
      <c r="AM646" s="4"/>
      <c r="AN646" s="4"/>
      <c r="AO646" s="4"/>
      <c r="AP646" s="4"/>
      <c r="AQ646" s="4"/>
      <c r="AR646" s="4"/>
    </row>
    <row r="647" spans="3:44" x14ac:dyDescent="0.2"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  <c r="AB647" s="4"/>
      <c r="AC647" s="4"/>
      <c r="AD647" s="4"/>
      <c r="AE647" s="4"/>
      <c r="AF647" s="235"/>
      <c r="AG647" s="4"/>
      <c r="AH647" s="4"/>
      <c r="AI647" s="4"/>
      <c r="AJ647" s="4"/>
      <c r="AK647" s="4"/>
      <c r="AL647" s="4"/>
      <c r="AM647" s="4"/>
      <c r="AN647" s="4"/>
      <c r="AO647" s="4"/>
      <c r="AP647" s="4"/>
      <c r="AQ647" s="4"/>
      <c r="AR647" s="4"/>
    </row>
    <row r="648" spans="3:44" x14ac:dyDescent="0.2"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  <c r="AB648" s="4"/>
      <c r="AC648" s="4"/>
      <c r="AD648" s="4"/>
      <c r="AE648" s="4"/>
      <c r="AF648" s="235"/>
      <c r="AG648" s="4"/>
      <c r="AH648" s="4"/>
      <c r="AI648" s="4"/>
      <c r="AJ648" s="4"/>
      <c r="AK648" s="4"/>
      <c r="AL648" s="4"/>
      <c r="AM648" s="4"/>
      <c r="AN648" s="4"/>
      <c r="AO648" s="4"/>
      <c r="AP648" s="4"/>
      <c r="AQ648" s="4"/>
      <c r="AR648" s="4"/>
    </row>
    <row r="649" spans="3:44" x14ac:dyDescent="0.2"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  <c r="AB649" s="4"/>
      <c r="AC649" s="4"/>
      <c r="AD649" s="4"/>
      <c r="AE649" s="4"/>
      <c r="AF649" s="235"/>
      <c r="AG649" s="4"/>
      <c r="AH649" s="4"/>
      <c r="AI649" s="4"/>
      <c r="AJ649" s="4"/>
      <c r="AK649" s="4"/>
      <c r="AL649" s="4"/>
      <c r="AM649" s="4"/>
      <c r="AN649" s="4"/>
      <c r="AO649" s="4"/>
      <c r="AP649" s="4"/>
      <c r="AQ649" s="4"/>
      <c r="AR649" s="4"/>
    </row>
    <row r="650" spans="3:44" x14ac:dyDescent="0.2"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  <c r="AB650" s="4"/>
      <c r="AC650" s="4"/>
      <c r="AD650" s="4"/>
      <c r="AE650" s="4"/>
      <c r="AF650" s="235"/>
      <c r="AG650" s="4"/>
      <c r="AH650" s="4"/>
      <c r="AI650" s="4"/>
      <c r="AJ650" s="4"/>
      <c r="AK650" s="4"/>
      <c r="AL650" s="4"/>
      <c r="AM650" s="4"/>
      <c r="AN650" s="4"/>
      <c r="AO650" s="4"/>
      <c r="AP650" s="4"/>
      <c r="AQ650" s="4"/>
      <c r="AR650" s="4"/>
    </row>
    <row r="651" spans="3:44" x14ac:dyDescent="0.2"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  <c r="AB651" s="4"/>
      <c r="AC651" s="4"/>
      <c r="AD651" s="4"/>
      <c r="AE651" s="4"/>
      <c r="AF651" s="235"/>
      <c r="AG651" s="4"/>
      <c r="AH651" s="4"/>
      <c r="AI651" s="4"/>
      <c r="AJ651" s="4"/>
      <c r="AK651" s="4"/>
      <c r="AL651" s="4"/>
      <c r="AM651" s="4"/>
      <c r="AN651" s="4"/>
      <c r="AO651" s="4"/>
      <c r="AP651" s="4"/>
      <c r="AQ651" s="4"/>
      <c r="AR651" s="4"/>
    </row>
    <row r="652" spans="3:44" x14ac:dyDescent="0.2"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  <c r="AB652" s="4"/>
      <c r="AC652" s="4"/>
      <c r="AD652" s="4"/>
      <c r="AE652" s="4"/>
      <c r="AF652" s="235"/>
      <c r="AG652" s="4"/>
      <c r="AH652" s="4"/>
      <c r="AI652" s="4"/>
      <c r="AJ652" s="4"/>
      <c r="AK652" s="4"/>
      <c r="AL652" s="4"/>
      <c r="AM652" s="4"/>
      <c r="AN652" s="4"/>
      <c r="AO652" s="4"/>
      <c r="AP652" s="4"/>
      <c r="AQ652" s="4"/>
      <c r="AR652" s="4"/>
    </row>
    <row r="653" spans="3:44" x14ac:dyDescent="0.2"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  <c r="AB653" s="4"/>
      <c r="AC653" s="4"/>
      <c r="AD653" s="4"/>
      <c r="AE653" s="4"/>
      <c r="AF653" s="235"/>
      <c r="AG653" s="4"/>
      <c r="AH653" s="4"/>
      <c r="AI653" s="4"/>
      <c r="AJ653" s="4"/>
      <c r="AK653" s="4"/>
      <c r="AL653" s="4"/>
      <c r="AM653" s="4"/>
      <c r="AN653" s="4"/>
      <c r="AO653" s="4"/>
      <c r="AP653" s="4"/>
      <c r="AQ653" s="4"/>
      <c r="AR653" s="4"/>
    </row>
    <row r="654" spans="3:44" x14ac:dyDescent="0.2"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  <c r="AB654" s="4"/>
      <c r="AC654" s="4"/>
      <c r="AD654" s="4"/>
      <c r="AE654" s="4"/>
      <c r="AF654" s="235"/>
      <c r="AG654" s="4"/>
      <c r="AH654" s="4"/>
      <c r="AI654" s="4"/>
      <c r="AJ654" s="4"/>
      <c r="AK654" s="4"/>
      <c r="AL654" s="4"/>
      <c r="AM654" s="4"/>
      <c r="AN654" s="4"/>
      <c r="AO654" s="4"/>
      <c r="AP654" s="4"/>
      <c r="AQ654" s="4"/>
      <c r="AR654" s="4"/>
    </row>
    <row r="655" spans="3:44" x14ac:dyDescent="0.2"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  <c r="AB655" s="4"/>
      <c r="AC655" s="4"/>
      <c r="AD655" s="4"/>
      <c r="AE655" s="4"/>
      <c r="AF655" s="235"/>
      <c r="AG655" s="4"/>
      <c r="AH655" s="4"/>
      <c r="AI655" s="4"/>
      <c r="AJ655" s="4"/>
      <c r="AK655" s="4"/>
      <c r="AL655" s="4"/>
      <c r="AM655" s="4"/>
      <c r="AN655" s="4"/>
      <c r="AO655" s="4"/>
      <c r="AP655" s="4"/>
      <c r="AQ655" s="4"/>
      <c r="AR655" s="4"/>
    </row>
    <row r="656" spans="3:44" x14ac:dyDescent="0.2"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  <c r="AB656" s="4"/>
      <c r="AC656" s="4"/>
      <c r="AD656" s="4"/>
      <c r="AE656" s="4"/>
      <c r="AF656" s="235"/>
      <c r="AG656" s="4"/>
      <c r="AH656" s="4"/>
      <c r="AI656" s="4"/>
      <c r="AJ656" s="4"/>
      <c r="AK656" s="4"/>
      <c r="AL656" s="4"/>
      <c r="AM656" s="4"/>
      <c r="AN656" s="4"/>
      <c r="AO656" s="4"/>
      <c r="AP656" s="4"/>
      <c r="AQ656" s="4"/>
      <c r="AR656" s="4"/>
    </row>
    <row r="657" spans="3:44" x14ac:dyDescent="0.2"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  <c r="AB657" s="4"/>
      <c r="AC657" s="4"/>
      <c r="AD657" s="4"/>
      <c r="AE657" s="4"/>
      <c r="AF657" s="235"/>
      <c r="AG657" s="4"/>
      <c r="AH657" s="4"/>
      <c r="AI657" s="4"/>
      <c r="AJ657" s="4"/>
      <c r="AK657" s="4"/>
      <c r="AL657" s="4"/>
      <c r="AM657" s="4"/>
      <c r="AN657" s="4"/>
      <c r="AO657" s="4"/>
      <c r="AP657" s="4"/>
      <c r="AQ657" s="4"/>
      <c r="AR657" s="4"/>
    </row>
    <row r="658" spans="3:44" x14ac:dyDescent="0.2"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  <c r="AB658" s="4"/>
      <c r="AC658" s="4"/>
      <c r="AD658" s="4"/>
      <c r="AE658" s="4"/>
      <c r="AF658" s="235"/>
      <c r="AG658" s="4"/>
      <c r="AH658" s="4"/>
      <c r="AI658" s="4"/>
      <c r="AJ658" s="4"/>
      <c r="AK658" s="4"/>
      <c r="AL658" s="4"/>
      <c r="AM658" s="4"/>
      <c r="AN658" s="4"/>
      <c r="AO658" s="4"/>
      <c r="AP658" s="4"/>
      <c r="AQ658" s="4"/>
      <c r="AR658" s="4"/>
    </row>
    <row r="659" spans="3:44" x14ac:dyDescent="0.2"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  <c r="AB659" s="4"/>
      <c r="AC659" s="4"/>
      <c r="AD659" s="4"/>
      <c r="AE659" s="4"/>
      <c r="AF659" s="235"/>
      <c r="AG659" s="4"/>
      <c r="AH659" s="4"/>
      <c r="AI659" s="4"/>
      <c r="AJ659" s="4"/>
      <c r="AK659" s="4"/>
      <c r="AL659" s="4"/>
      <c r="AM659" s="4"/>
      <c r="AN659" s="4"/>
      <c r="AO659" s="4"/>
      <c r="AP659" s="4"/>
      <c r="AQ659" s="4"/>
      <c r="AR659" s="4"/>
    </row>
    <row r="660" spans="3:44" x14ac:dyDescent="0.2"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  <c r="AB660" s="4"/>
      <c r="AC660" s="4"/>
      <c r="AD660" s="4"/>
      <c r="AE660" s="4"/>
      <c r="AF660" s="235"/>
      <c r="AG660" s="4"/>
      <c r="AH660" s="4"/>
      <c r="AI660" s="4"/>
      <c r="AJ660" s="4"/>
      <c r="AK660" s="4"/>
      <c r="AL660" s="4"/>
      <c r="AM660" s="4"/>
      <c r="AN660" s="4"/>
      <c r="AO660" s="4"/>
      <c r="AP660" s="4"/>
      <c r="AQ660" s="4"/>
      <c r="AR660" s="4"/>
    </row>
    <row r="661" spans="3:44" x14ac:dyDescent="0.2"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  <c r="AB661" s="4"/>
      <c r="AC661" s="4"/>
      <c r="AD661" s="4"/>
      <c r="AE661" s="4"/>
      <c r="AF661" s="235"/>
      <c r="AG661" s="4"/>
      <c r="AH661" s="4"/>
      <c r="AI661" s="4"/>
      <c r="AJ661" s="4"/>
      <c r="AK661" s="4"/>
      <c r="AL661" s="4"/>
      <c r="AM661" s="4"/>
      <c r="AN661" s="4"/>
      <c r="AO661" s="4"/>
      <c r="AP661" s="4"/>
      <c r="AQ661" s="4"/>
      <c r="AR661" s="4"/>
    </row>
    <row r="662" spans="3:44" x14ac:dyDescent="0.2"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  <c r="AB662" s="4"/>
      <c r="AC662" s="4"/>
      <c r="AD662" s="4"/>
      <c r="AE662" s="4"/>
      <c r="AF662" s="235"/>
      <c r="AG662" s="4"/>
      <c r="AH662" s="4"/>
      <c r="AI662" s="4"/>
      <c r="AJ662" s="4"/>
      <c r="AK662" s="4"/>
      <c r="AL662" s="4"/>
      <c r="AM662" s="4"/>
      <c r="AN662" s="4"/>
      <c r="AO662" s="4"/>
      <c r="AP662" s="4"/>
      <c r="AQ662" s="4"/>
      <c r="AR662" s="4"/>
    </row>
    <row r="663" spans="3:44" x14ac:dyDescent="0.2"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  <c r="AB663" s="4"/>
      <c r="AC663" s="4"/>
      <c r="AD663" s="4"/>
      <c r="AE663" s="4"/>
      <c r="AF663" s="235"/>
      <c r="AG663" s="4"/>
      <c r="AH663" s="4"/>
      <c r="AI663" s="4"/>
      <c r="AJ663" s="4"/>
      <c r="AK663" s="4"/>
      <c r="AL663" s="4"/>
      <c r="AM663" s="4"/>
      <c r="AN663" s="4"/>
      <c r="AO663" s="4"/>
      <c r="AP663" s="4"/>
      <c r="AQ663" s="4"/>
      <c r="AR663" s="4"/>
    </row>
    <row r="664" spans="3:44" x14ac:dyDescent="0.2"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  <c r="AB664" s="4"/>
      <c r="AC664" s="4"/>
      <c r="AD664" s="4"/>
      <c r="AE664" s="4"/>
      <c r="AF664" s="235"/>
      <c r="AG664" s="4"/>
      <c r="AH664" s="4"/>
      <c r="AI664" s="4"/>
      <c r="AJ664" s="4"/>
      <c r="AK664" s="4"/>
      <c r="AL664" s="4"/>
      <c r="AM664" s="4"/>
      <c r="AN664" s="4"/>
      <c r="AO664" s="4"/>
      <c r="AP664" s="4"/>
      <c r="AQ664" s="4"/>
      <c r="AR664" s="4"/>
    </row>
    <row r="665" spans="3:44" x14ac:dyDescent="0.2"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  <c r="AB665" s="4"/>
      <c r="AC665" s="4"/>
      <c r="AD665" s="4"/>
      <c r="AE665" s="4"/>
      <c r="AF665" s="235"/>
      <c r="AG665" s="4"/>
      <c r="AH665" s="4"/>
      <c r="AI665" s="4"/>
      <c r="AJ665" s="4"/>
      <c r="AK665" s="4"/>
      <c r="AL665" s="4"/>
      <c r="AM665" s="4"/>
      <c r="AN665" s="4"/>
      <c r="AO665" s="4"/>
      <c r="AP665" s="4"/>
      <c r="AQ665" s="4"/>
      <c r="AR665" s="4"/>
    </row>
    <row r="666" spans="3:44" x14ac:dyDescent="0.2"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  <c r="AB666" s="4"/>
      <c r="AC666" s="4"/>
      <c r="AD666" s="4"/>
      <c r="AE666" s="4"/>
      <c r="AF666" s="235"/>
      <c r="AG666" s="4"/>
      <c r="AH666" s="4"/>
      <c r="AI666" s="4"/>
      <c r="AJ666" s="4"/>
      <c r="AK666" s="4"/>
      <c r="AL666" s="4"/>
      <c r="AM666" s="4"/>
      <c r="AN666" s="4"/>
      <c r="AO666" s="4"/>
      <c r="AP666" s="4"/>
      <c r="AQ666" s="4"/>
      <c r="AR666" s="4"/>
    </row>
    <row r="667" spans="3:44" x14ac:dyDescent="0.2"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  <c r="AB667" s="4"/>
      <c r="AC667" s="4"/>
      <c r="AD667" s="4"/>
      <c r="AE667" s="4"/>
      <c r="AF667" s="235"/>
      <c r="AG667" s="4"/>
      <c r="AH667" s="4"/>
      <c r="AI667" s="4"/>
      <c r="AJ667" s="4"/>
      <c r="AK667" s="4"/>
      <c r="AL667" s="4"/>
      <c r="AM667" s="4"/>
      <c r="AN667" s="4"/>
      <c r="AO667" s="4"/>
      <c r="AP667" s="4"/>
      <c r="AQ667" s="4"/>
      <c r="AR667" s="4"/>
    </row>
    <row r="668" spans="3:44" x14ac:dyDescent="0.2"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  <c r="AB668" s="4"/>
      <c r="AC668" s="4"/>
      <c r="AD668" s="4"/>
      <c r="AE668" s="4"/>
      <c r="AF668" s="235"/>
      <c r="AG668" s="4"/>
      <c r="AH668" s="4"/>
      <c r="AI668" s="4"/>
      <c r="AJ668" s="4"/>
      <c r="AK668" s="4"/>
      <c r="AL668" s="4"/>
      <c r="AM668" s="4"/>
      <c r="AN668" s="4"/>
      <c r="AO668" s="4"/>
      <c r="AP668" s="4"/>
      <c r="AQ668" s="4"/>
      <c r="AR668" s="4"/>
    </row>
    <row r="669" spans="3:44" x14ac:dyDescent="0.2"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  <c r="AB669" s="4"/>
      <c r="AC669" s="4"/>
      <c r="AD669" s="4"/>
      <c r="AE669" s="4"/>
      <c r="AF669" s="235"/>
      <c r="AG669" s="4"/>
      <c r="AH669" s="4"/>
      <c r="AI669" s="4"/>
      <c r="AJ669" s="4"/>
      <c r="AK669" s="4"/>
      <c r="AL669" s="4"/>
      <c r="AM669" s="4"/>
      <c r="AN669" s="4"/>
      <c r="AO669" s="4"/>
      <c r="AP669" s="4"/>
      <c r="AQ669" s="4"/>
      <c r="AR669" s="4"/>
    </row>
    <row r="670" spans="3:44" x14ac:dyDescent="0.2"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  <c r="AB670" s="4"/>
      <c r="AC670" s="4"/>
      <c r="AD670" s="4"/>
      <c r="AE670" s="4"/>
      <c r="AF670" s="235"/>
      <c r="AG670" s="4"/>
      <c r="AH670" s="4"/>
      <c r="AI670" s="4"/>
      <c r="AJ670" s="4"/>
      <c r="AK670" s="4"/>
      <c r="AL670" s="4"/>
      <c r="AM670" s="4"/>
      <c r="AN670" s="4"/>
      <c r="AO670" s="4"/>
      <c r="AP670" s="4"/>
      <c r="AQ670" s="4"/>
      <c r="AR670" s="4"/>
    </row>
    <row r="671" spans="3:44" x14ac:dyDescent="0.2"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  <c r="AB671" s="4"/>
      <c r="AC671" s="4"/>
      <c r="AD671" s="4"/>
      <c r="AE671" s="4"/>
      <c r="AF671" s="235"/>
      <c r="AG671" s="4"/>
      <c r="AH671" s="4"/>
      <c r="AI671" s="4"/>
      <c r="AJ671" s="4"/>
      <c r="AK671" s="4"/>
      <c r="AL671" s="4"/>
      <c r="AM671" s="4"/>
      <c r="AN671" s="4"/>
      <c r="AO671" s="4"/>
      <c r="AP671" s="4"/>
      <c r="AQ671" s="4"/>
      <c r="AR671" s="4"/>
    </row>
    <row r="672" spans="3:44" x14ac:dyDescent="0.2"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  <c r="AB672" s="4"/>
      <c r="AC672" s="4"/>
      <c r="AD672" s="4"/>
      <c r="AE672" s="4"/>
      <c r="AF672" s="235"/>
      <c r="AG672" s="4"/>
      <c r="AH672" s="4"/>
      <c r="AI672" s="4"/>
      <c r="AJ672" s="4"/>
      <c r="AK672" s="4"/>
      <c r="AL672" s="4"/>
      <c r="AM672" s="4"/>
      <c r="AN672" s="4"/>
      <c r="AO672" s="4"/>
      <c r="AP672" s="4"/>
      <c r="AQ672" s="4"/>
      <c r="AR672" s="4"/>
    </row>
    <row r="673" spans="3:44" x14ac:dyDescent="0.2"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  <c r="AB673" s="4"/>
      <c r="AC673" s="4"/>
      <c r="AD673" s="4"/>
      <c r="AE673" s="4"/>
      <c r="AF673" s="235"/>
      <c r="AG673" s="4"/>
      <c r="AH673" s="4"/>
      <c r="AI673" s="4"/>
      <c r="AJ673" s="4"/>
      <c r="AK673" s="4"/>
      <c r="AL673" s="4"/>
      <c r="AM673" s="4"/>
      <c r="AN673" s="4"/>
      <c r="AO673" s="4"/>
      <c r="AP673" s="4"/>
      <c r="AQ673" s="4"/>
      <c r="AR673" s="4"/>
    </row>
    <row r="674" spans="3:44" x14ac:dyDescent="0.2"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  <c r="AB674" s="4"/>
      <c r="AC674" s="4"/>
      <c r="AD674" s="4"/>
      <c r="AE674" s="4"/>
      <c r="AF674" s="235"/>
      <c r="AG674" s="4"/>
      <c r="AH674" s="4"/>
      <c r="AI674" s="4"/>
      <c r="AJ674" s="4"/>
      <c r="AK674" s="4"/>
      <c r="AL674" s="4"/>
      <c r="AM674" s="4"/>
      <c r="AN674" s="4"/>
      <c r="AO674" s="4"/>
      <c r="AP674" s="4"/>
      <c r="AQ674" s="4"/>
      <c r="AR674" s="4"/>
    </row>
    <row r="675" spans="3:44" x14ac:dyDescent="0.2"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  <c r="AB675" s="4"/>
      <c r="AC675" s="4"/>
      <c r="AD675" s="4"/>
      <c r="AE675" s="4"/>
      <c r="AF675" s="235"/>
      <c r="AG675" s="4"/>
      <c r="AH675" s="4"/>
      <c r="AI675" s="4"/>
      <c r="AJ675" s="4"/>
      <c r="AK675" s="4"/>
      <c r="AL675" s="4"/>
      <c r="AM675" s="4"/>
      <c r="AN675" s="4"/>
      <c r="AO675" s="4"/>
      <c r="AP675" s="4"/>
      <c r="AQ675" s="4"/>
      <c r="AR675" s="4"/>
    </row>
    <row r="676" spans="3:44" x14ac:dyDescent="0.2"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  <c r="AB676" s="4"/>
      <c r="AC676" s="4"/>
      <c r="AD676" s="4"/>
      <c r="AE676" s="4"/>
      <c r="AF676" s="235"/>
      <c r="AG676" s="4"/>
      <c r="AH676" s="4"/>
      <c r="AI676" s="4"/>
      <c r="AJ676" s="4"/>
      <c r="AK676" s="4"/>
      <c r="AL676" s="4"/>
      <c r="AM676" s="4"/>
      <c r="AN676" s="4"/>
      <c r="AO676" s="4"/>
      <c r="AP676" s="4"/>
      <c r="AQ676" s="4"/>
      <c r="AR676" s="4"/>
    </row>
    <row r="677" spans="3:44" x14ac:dyDescent="0.2"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  <c r="AB677" s="4"/>
      <c r="AC677" s="4"/>
      <c r="AD677" s="4"/>
      <c r="AE677" s="4"/>
      <c r="AF677" s="235"/>
      <c r="AG677" s="4"/>
      <c r="AH677" s="4"/>
      <c r="AI677" s="4"/>
      <c r="AJ677" s="4"/>
      <c r="AK677" s="4"/>
      <c r="AL677" s="4"/>
      <c r="AM677" s="4"/>
      <c r="AN677" s="4"/>
      <c r="AO677" s="4"/>
      <c r="AP677" s="4"/>
      <c r="AQ677" s="4"/>
      <c r="AR677" s="4"/>
    </row>
    <row r="678" spans="3:44" x14ac:dyDescent="0.2"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  <c r="AB678" s="4"/>
      <c r="AC678" s="4"/>
      <c r="AD678" s="4"/>
      <c r="AE678" s="4"/>
      <c r="AF678" s="235"/>
      <c r="AG678" s="4"/>
      <c r="AH678" s="4"/>
      <c r="AI678" s="4"/>
      <c r="AJ678" s="4"/>
      <c r="AK678" s="4"/>
      <c r="AL678" s="4"/>
      <c r="AM678" s="4"/>
      <c r="AN678" s="4"/>
      <c r="AO678" s="4"/>
      <c r="AP678" s="4"/>
      <c r="AQ678" s="4"/>
      <c r="AR678" s="4"/>
    </row>
    <row r="679" spans="3:44" x14ac:dyDescent="0.2"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/>
      <c r="AB679" s="4"/>
      <c r="AC679" s="4"/>
      <c r="AD679" s="4"/>
      <c r="AE679" s="4"/>
      <c r="AF679" s="235"/>
      <c r="AG679" s="4"/>
      <c r="AH679" s="4"/>
      <c r="AI679" s="4"/>
      <c r="AJ679" s="4"/>
      <c r="AK679" s="4"/>
      <c r="AL679" s="4"/>
      <c r="AM679" s="4"/>
      <c r="AN679" s="4"/>
      <c r="AO679" s="4"/>
      <c r="AP679" s="4"/>
      <c r="AQ679" s="4"/>
      <c r="AR679" s="4"/>
    </row>
    <row r="680" spans="3:44" x14ac:dyDescent="0.2"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4"/>
      <c r="AB680" s="4"/>
      <c r="AC680" s="4"/>
      <c r="AD680" s="4"/>
      <c r="AE680" s="4"/>
      <c r="AF680" s="235"/>
      <c r="AG680" s="4"/>
      <c r="AH680" s="4"/>
      <c r="AI680" s="4"/>
      <c r="AJ680" s="4"/>
      <c r="AK680" s="4"/>
      <c r="AL680" s="4"/>
      <c r="AM680" s="4"/>
      <c r="AN680" s="4"/>
      <c r="AO680" s="4"/>
      <c r="AP680" s="4"/>
      <c r="AQ680" s="4"/>
      <c r="AR680" s="4"/>
    </row>
    <row r="681" spans="3:44" x14ac:dyDescent="0.2"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/>
      <c r="AB681" s="4"/>
      <c r="AC681" s="4"/>
      <c r="AD681" s="4"/>
      <c r="AE681" s="4"/>
      <c r="AF681" s="235"/>
      <c r="AG681" s="4"/>
      <c r="AH681" s="4"/>
      <c r="AI681" s="4"/>
      <c r="AJ681" s="4"/>
      <c r="AK681" s="4"/>
      <c r="AL681" s="4"/>
      <c r="AM681" s="4"/>
      <c r="AN681" s="4"/>
      <c r="AO681" s="4"/>
      <c r="AP681" s="4"/>
      <c r="AQ681" s="4"/>
      <c r="AR681" s="4"/>
    </row>
    <row r="682" spans="3:44" x14ac:dyDescent="0.2"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/>
      <c r="AB682" s="4"/>
      <c r="AC682" s="4"/>
      <c r="AD682" s="4"/>
      <c r="AE682" s="4"/>
      <c r="AF682" s="235"/>
      <c r="AG682" s="4"/>
      <c r="AH682" s="4"/>
      <c r="AI682" s="4"/>
      <c r="AJ682" s="4"/>
      <c r="AK682" s="4"/>
      <c r="AL682" s="4"/>
      <c r="AM682" s="4"/>
      <c r="AN682" s="4"/>
      <c r="AO682" s="4"/>
      <c r="AP682" s="4"/>
      <c r="AQ682" s="4"/>
      <c r="AR682" s="4"/>
    </row>
    <row r="683" spans="3:44" x14ac:dyDescent="0.2"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4"/>
      <c r="AB683" s="4"/>
      <c r="AC683" s="4"/>
      <c r="AD683" s="4"/>
      <c r="AE683" s="4"/>
      <c r="AF683" s="235"/>
      <c r="AG683" s="4"/>
      <c r="AH683" s="4"/>
      <c r="AI683" s="4"/>
      <c r="AJ683" s="4"/>
      <c r="AK683" s="4"/>
      <c r="AL683" s="4"/>
      <c r="AM683" s="4"/>
      <c r="AN683" s="4"/>
      <c r="AO683" s="4"/>
      <c r="AP683" s="4"/>
      <c r="AQ683" s="4"/>
      <c r="AR683" s="4"/>
    </row>
    <row r="684" spans="3:44" x14ac:dyDescent="0.2"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/>
      <c r="AB684" s="4"/>
      <c r="AC684" s="4"/>
      <c r="AD684" s="4"/>
      <c r="AE684" s="4"/>
      <c r="AF684" s="235"/>
      <c r="AG684" s="4"/>
      <c r="AH684" s="4"/>
      <c r="AI684" s="4"/>
      <c r="AJ684" s="4"/>
      <c r="AK684" s="4"/>
      <c r="AL684" s="4"/>
      <c r="AM684" s="4"/>
      <c r="AN684" s="4"/>
      <c r="AO684" s="4"/>
      <c r="AP684" s="4"/>
      <c r="AQ684" s="4"/>
      <c r="AR684" s="4"/>
    </row>
    <row r="685" spans="3:44" x14ac:dyDescent="0.2"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4"/>
      <c r="AB685" s="4"/>
      <c r="AC685" s="4"/>
      <c r="AD685" s="4"/>
      <c r="AE685" s="4"/>
      <c r="AF685" s="235"/>
      <c r="AG685" s="4"/>
      <c r="AH685" s="4"/>
      <c r="AI685" s="4"/>
      <c r="AJ685" s="4"/>
      <c r="AK685" s="4"/>
      <c r="AL685" s="4"/>
      <c r="AM685" s="4"/>
      <c r="AN685" s="4"/>
      <c r="AO685" s="4"/>
      <c r="AP685" s="4"/>
      <c r="AQ685" s="4"/>
      <c r="AR685" s="4"/>
    </row>
    <row r="686" spans="3:44" x14ac:dyDescent="0.2"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4"/>
      <c r="AB686" s="4"/>
      <c r="AC686" s="4"/>
      <c r="AD686" s="4"/>
      <c r="AE686" s="4"/>
      <c r="AF686" s="235"/>
      <c r="AG686" s="4"/>
      <c r="AH686" s="4"/>
      <c r="AI686" s="4"/>
      <c r="AJ686" s="4"/>
      <c r="AK686" s="4"/>
      <c r="AL686" s="4"/>
      <c r="AM686" s="4"/>
      <c r="AN686" s="4"/>
      <c r="AO686" s="4"/>
      <c r="AP686" s="4"/>
      <c r="AQ686" s="4"/>
      <c r="AR686" s="4"/>
    </row>
    <row r="687" spans="3:44" x14ac:dyDescent="0.2"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4"/>
      <c r="AB687" s="4"/>
      <c r="AC687" s="4"/>
      <c r="AD687" s="4"/>
      <c r="AE687" s="4"/>
      <c r="AF687" s="235"/>
      <c r="AG687" s="4"/>
      <c r="AH687" s="4"/>
      <c r="AI687" s="4"/>
      <c r="AJ687" s="4"/>
      <c r="AK687" s="4"/>
      <c r="AL687" s="4"/>
      <c r="AM687" s="4"/>
      <c r="AN687" s="4"/>
      <c r="AO687" s="4"/>
      <c r="AP687" s="4"/>
      <c r="AQ687" s="4"/>
      <c r="AR687" s="4"/>
    </row>
    <row r="688" spans="3:44" x14ac:dyDescent="0.2"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4"/>
      <c r="AB688" s="4"/>
      <c r="AC688" s="4"/>
      <c r="AD688" s="4"/>
      <c r="AE688" s="4"/>
      <c r="AF688" s="235"/>
      <c r="AG688" s="4"/>
      <c r="AH688" s="4"/>
      <c r="AI688" s="4"/>
      <c r="AJ688" s="4"/>
      <c r="AK688" s="4"/>
      <c r="AL688" s="4"/>
      <c r="AM688" s="4"/>
      <c r="AN688" s="4"/>
      <c r="AO688" s="4"/>
      <c r="AP688" s="4"/>
      <c r="AQ688" s="4"/>
      <c r="AR688" s="4"/>
    </row>
    <row r="689" spans="3:44" x14ac:dyDescent="0.2"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  <c r="AA689" s="4"/>
      <c r="AB689" s="4"/>
      <c r="AC689" s="4"/>
      <c r="AD689" s="4"/>
      <c r="AE689" s="4"/>
      <c r="AF689" s="235"/>
      <c r="AG689" s="4"/>
      <c r="AH689" s="4"/>
      <c r="AI689" s="4"/>
      <c r="AJ689" s="4"/>
      <c r="AK689" s="4"/>
      <c r="AL689" s="4"/>
      <c r="AM689" s="4"/>
      <c r="AN689" s="4"/>
      <c r="AO689" s="4"/>
      <c r="AP689" s="4"/>
      <c r="AQ689" s="4"/>
      <c r="AR689" s="4"/>
    </row>
    <row r="690" spans="3:44" x14ac:dyDescent="0.2"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  <c r="AA690" s="4"/>
      <c r="AB690" s="4"/>
      <c r="AC690" s="4"/>
      <c r="AD690" s="4"/>
      <c r="AE690" s="4"/>
      <c r="AF690" s="235"/>
      <c r="AG690" s="4"/>
      <c r="AH690" s="4"/>
      <c r="AI690" s="4"/>
      <c r="AJ690" s="4"/>
      <c r="AK690" s="4"/>
      <c r="AL690" s="4"/>
      <c r="AM690" s="4"/>
      <c r="AN690" s="4"/>
      <c r="AO690" s="4"/>
      <c r="AP690" s="4"/>
      <c r="AQ690" s="4"/>
      <c r="AR690" s="4"/>
    </row>
  </sheetData>
  <mergeCells count="37">
    <mergeCell ref="A1:AR1"/>
    <mergeCell ref="C8:J8"/>
    <mergeCell ref="K8:R8"/>
    <mergeCell ref="S8:Z8"/>
    <mergeCell ref="AK6:AR6"/>
    <mergeCell ref="AJ3:AJ7"/>
    <mergeCell ref="AI3:AI7"/>
    <mergeCell ref="AH3:AH7"/>
    <mergeCell ref="AQ3:AR3"/>
    <mergeCell ref="AK2:AR2"/>
    <mergeCell ref="AK3:AL3"/>
    <mergeCell ref="AM3:AN3"/>
    <mergeCell ref="AA2:AA7"/>
    <mergeCell ref="AB2:AB7"/>
    <mergeCell ref="AD2:AJ2"/>
    <mergeCell ref="AO3:AP3"/>
    <mergeCell ref="S3:Z6"/>
    <mergeCell ref="K3:R6"/>
    <mergeCell ref="C3:J6"/>
    <mergeCell ref="A108:AC108"/>
    <mergeCell ref="A109:AC109"/>
    <mergeCell ref="AS2:AT4"/>
    <mergeCell ref="AS5:AS8"/>
    <mergeCell ref="AT5:AT8"/>
    <mergeCell ref="A107:AA107"/>
    <mergeCell ref="AB105:AJ105"/>
    <mergeCell ref="AB106:AJ106"/>
    <mergeCell ref="AB107:AJ107"/>
    <mergeCell ref="AK4:AR4"/>
    <mergeCell ref="AD3:AD7"/>
    <mergeCell ref="AC2:AC7"/>
    <mergeCell ref="AE3:AE7"/>
    <mergeCell ref="AF3:AF7"/>
    <mergeCell ref="AG3:AG7"/>
    <mergeCell ref="B2:B7"/>
    <mergeCell ref="A2:A7"/>
    <mergeCell ref="C2:Z2"/>
  </mergeCells>
  <conditionalFormatting sqref="C46:C49 S46:S49 K46:K49 C88:C91 S88:S91 K88:K91 K99:K104 S99:S104 C99:C104 S35:S43 K35:K43 C35:C43 S26:S28 K26:K28 C26:C28 K52:K58 S52:S58 C52:C58 C60:C65 S60:S65 K60:K65 C76:C85 S76:S85 K76:K85">
    <cfRule type="cellIs" dxfId="84" priority="148" operator="equal">
      <formula>$C$7</formula>
    </cfRule>
  </conditionalFormatting>
  <conditionalFormatting sqref="J9:J10 D46:F49 H46:J49 T46:V49 L46:N49 X46:Z49 P46:R49 D88:F91 H88:J91 T88:V91 L88:N91 X88:Z91 P88:R91 P99:R104 X99:Z104 L99:N104 T99:V104 H99:J104 D99:F104 H35:J43 X35:Z43 P35:R43 T35:V43 L35:N43 D35:F43 H26:J28 X26:Z28 P26:R28 T26:V28 L26:N28 D26:F28 P52:R58 X52:Z58 L52:N58 T52:V58 H52:J58 D52:F58 D60:F65 H60:J65 T60:V65 L60:N65 X60:Z65 P60:R65 D76:F85 H76:J85 T76:V85 L76:N85 X76:Z85 P76:R85">
    <cfRule type="cellIs" dxfId="83" priority="147" operator="equal">
      <formula>D$7</formula>
    </cfRule>
  </conditionalFormatting>
  <conditionalFormatting sqref="G46:G49 W46:W49 O46:O49 G88:G91 W88:W91 O88:O91 O99:O104 W99:W104 G99:G104 W35:W43 O35:O43 G35:G43 W26:W28 O26:O28 G26:G28 O52:O58 W52:W58 G52:G58 G60:G65 W60:W65 O60:O65 G76:G85 W76:W85 O76:O85">
    <cfRule type="cellIs" dxfId="82" priority="140" operator="equal">
      <formula>$G$7</formula>
    </cfRule>
  </conditionalFormatting>
  <conditionalFormatting sqref="C44">
    <cfRule type="cellIs" dxfId="81" priority="111" operator="equal">
      <formula>$C$7</formula>
    </cfRule>
  </conditionalFormatting>
  <conditionalFormatting sqref="D44">
    <cfRule type="cellIs" dxfId="80" priority="110" operator="equal">
      <formula>D$7</formula>
    </cfRule>
  </conditionalFormatting>
  <conditionalFormatting sqref="E44">
    <cfRule type="cellIs" dxfId="79" priority="109" operator="equal">
      <formula>E$7</formula>
    </cfRule>
  </conditionalFormatting>
  <conditionalFormatting sqref="F44">
    <cfRule type="cellIs" dxfId="78" priority="108" operator="equal">
      <formula>F$7</formula>
    </cfRule>
  </conditionalFormatting>
  <conditionalFormatting sqref="H44">
    <cfRule type="cellIs" dxfId="77" priority="107" operator="equal">
      <formula>H$7</formula>
    </cfRule>
  </conditionalFormatting>
  <conditionalFormatting sqref="I44">
    <cfRule type="cellIs" dxfId="76" priority="106" operator="equal">
      <formula>I$7</formula>
    </cfRule>
  </conditionalFormatting>
  <conditionalFormatting sqref="J44">
    <cfRule type="cellIs" dxfId="75" priority="105" operator="equal">
      <formula>J$7</formula>
    </cfRule>
  </conditionalFormatting>
  <conditionalFormatting sqref="G44">
    <cfRule type="cellIs" dxfId="74" priority="104" operator="equal">
      <formula>$G$7</formula>
    </cfRule>
  </conditionalFormatting>
  <conditionalFormatting sqref="S44 K44">
    <cfRule type="cellIs" dxfId="73" priority="103" operator="equal">
      <formula>$C$7</formula>
    </cfRule>
  </conditionalFormatting>
  <conditionalFormatting sqref="T44 L44">
    <cfRule type="cellIs" dxfId="72" priority="102" operator="equal">
      <formula>L$7</formula>
    </cfRule>
  </conditionalFormatting>
  <conditionalFormatting sqref="U44 M44">
    <cfRule type="cellIs" dxfId="71" priority="101" operator="equal">
      <formula>M$7</formula>
    </cfRule>
  </conditionalFormatting>
  <conditionalFormatting sqref="V44 N44">
    <cfRule type="cellIs" dxfId="70" priority="100" operator="equal">
      <formula>N$7</formula>
    </cfRule>
  </conditionalFormatting>
  <conditionalFormatting sqref="X44 P44">
    <cfRule type="cellIs" dxfId="69" priority="99" operator="equal">
      <formula>P$7</formula>
    </cfRule>
  </conditionalFormatting>
  <conditionalFormatting sqref="Y44 Q44">
    <cfRule type="cellIs" dxfId="68" priority="98" operator="equal">
      <formula>Q$7</formula>
    </cfRule>
  </conditionalFormatting>
  <conditionalFormatting sqref="Z44 R44">
    <cfRule type="cellIs" dxfId="67" priority="97" operator="equal">
      <formula>R$7</formula>
    </cfRule>
  </conditionalFormatting>
  <conditionalFormatting sqref="W44 O44">
    <cfRule type="cellIs" dxfId="66" priority="96" operator="equal">
      <formula>$G$7</formula>
    </cfRule>
  </conditionalFormatting>
  <conditionalFormatting sqref="C45:Z45">
    <cfRule type="cellIs" dxfId="65" priority="93" operator="equal">
      <formula>C$7</formula>
    </cfRule>
  </conditionalFormatting>
  <conditionalFormatting sqref="C11:I19 K11:Q19 S11:Y19 S21:Y25 K21:Q25 C21:I25">
    <cfRule type="cellIs" dxfId="64" priority="92" operator="equal">
      <formula>C$7</formula>
    </cfRule>
  </conditionalFormatting>
  <conditionalFormatting sqref="J11:J19 R11:R19 Z11:Z19 Z21:Z25 R21:R25 J21:J25">
    <cfRule type="cellIs" dxfId="63" priority="91" operator="equal">
      <formula>$J$7</formula>
    </cfRule>
  </conditionalFormatting>
  <conditionalFormatting sqref="K66:K72 S66:S72 C66:C72">
    <cfRule type="cellIs" dxfId="62" priority="88" operator="equal">
      <formula>$C$7</formula>
    </cfRule>
  </conditionalFormatting>
  <conditionalFormatting sqref="P66:R72 X66:Z72 L66:N72 T66:V72 H66:J72 D66:F72">
    <cfRule type="cellIs" dxfId="61" priority="87" operator="equal">
      <formula>D$7</formula>
    </cfRule>
  </conditionalFormatting>
  <conditionalFormatting sqref="O66:O72 W66:W72 G66:G72">
    <cfRule type="cellIs" dxfId="60" priority="86" operator="equal">
      <formula>$G$7</formula>
    </cfRule>
  </conditionalFormatting>
  <conditionalFormatting sqref="K73:Q73 S73:Y73 C73:I73">
    <cfRule type="cellIs" dxfId="59" priority="85" operator="equal">
      <formula>C$7</formula>
    </cfRule>
  </conditionalFormatting>
  <conditionalFormatting sqref="R73 Z73 J73">
    <cfRule type="cellIs" dxfId="58" priority="84" operator="equal">
      <formula>$J$7</formula>
    </cfRule>
  </conditionalFormatting>
  <conditionalFormatting sqref="K74:Q75 S74:Y75 C74:I75">
    <cfRule type="cellIs" dxfId="57" priority="81" operator="equal">
      <formula>C$7</formula>
    </cfRule>
  </conditionalFormatting>
  <conditionalFormatting sqref="R74:R75 Z74:Z75 J74:J75">
    <cfRule type="cellIs" dxfId="56" priority="80" operator="equal">
      <formula>$J$7</formula>
    </cfRule>
  </conditionalFormatting>
  <conditionalFormatting sqref="K86:Q87 S86:Y87 C86:I87">
    <cfRule type="cellIs" dxfId="55" priority="77" operator="equal">
      <formula>C$7</formula>
    </cfRule>
  </conditionalFormatting>
  <conditionalFormatting sqref="R86:R87 Z86:Z87 J86:J87">
    <cfRule type="cellIs" dxfId="54" priority="76" operator="equal">
      <formula>$J$7</formula>
    </cfRule>
  </conditionalFormatting>
  <conditionalFormatting sqref="C29:I32 K29:Q32 S29:Y32 S34:Y34 K34:Q34 C34:I34">
    <cfRule type="cellIs" dxfId="53" priority="65" operator="equal">
      <formula>C$7</formula>
    </cfRule>
  </conditionalFormatting>
  <conditionalFormatting sqref="J29:J32 R29:R32 Z29:Z32 Z34 R34 J34">
    <cfRule type="cellIs" dxfId="52" priority="64" operator="equal">
      <formula>$J$7</formula>
    </cfRule>
  </conditionalFormatting>
  <conditionalFormatting sqref="C93:I95 S93:Y95 K93:Q95">
    <cfRule type="cellIs" dxfId="51" priority="69" operator="equal">
      <formula>C$7</formula>
    </cfRule>
  </conditionalFormatting>
  <conditionalFormatting sqref="J93:J95 Z93:Z95 R93:R95">
    <cfRule type="cellIs" dxfId="50" priority="68" operator="equal">
      <formula>$J$7</formula>
    </cfRule>
  </conditionalFormatting>
  <conditionalFormatting sqref="C96:I97 S96:Y97 K96:Q97">
    <cfRule type="cellIs" dxfId="49" priority="57" operator="equal">
      <formula>C$7</formula>
    </cfRule>
  </conditionalFormatting>
  <conditionalFormatting sqref="J96:J97 Z96:Z97 R96:R97">
    <cfRule type="cellIs" dxfId="48" priority="56" operator="equal">
      <formula>$J$7</formula>
    </cfRule>
  </conditionalFormatting>
  <conditionalFormatting sqref="C98:I98 S98:Y98 K98:Q98">
    <cfRule type="cellIs" dxfId="47" priority="55" operator="equal">
      <formula>C$7</formula>
    </cfRule>
  </conditionalFormatting>
  <conditionalFormatting sqref="J98 Z98 R98">
    <cfRule type="cellIs" dxfId="46" priority="54" operator="equal">
      <formula>$J$7</formula>
    </cfRule>
  </conditionalFormatting>
  <conditionalFormatting sqref="K92:Q92 S92:Y92 C92:I92">
    <cfRule type="cellIs" dxfId="45" priority="51" operator="equal">
      <formula>C$7</formula>
    </cfRule>
  </conditionalFormatting>
  <conditionalFormatting sqref="R92 Z92 J92">
    <cfRule type="cellIs" dxfId="44" priority="50" operator="equal">
      <formula>$J$7</formula>
    </cfRule>
  </conditionalFormatting>
  <conditionalFormatting sqref="AD52:AG52 AD84:AG84 AD38:AD45 AD67:AG72 AD94:AG95 AD97:AG98 AD11:AD19 AG15:AG19 AG38:AG45 AD87:AG87 AD75:AG75 AD54:AG55 AD61:AG64 AD78:AG78 AD80:AG81 AD22:AD25 AG22:AG25">
    <cfRule type="expression" dxfId="43" priority="187">
      <formula>$AD11&lt;#REF!+#REF!</formula>
    </cfRule>
    <cfRule type="expression" dxfId="42" priority="188">
      <formula>$AD11&gt;#REF!+#REF!</formula>
    </cfRule>
  </conditionalFormatting>
  <conditionalFormatting sqref="AD29:AD32 AG29:AG32 AG34 AD34">
    <cfRule type="expression" dxfId="41" priority="209">
      <formula>$AD29&gt;#REF!+#REF!</formula>
    </cfRule>
    <cfRule type="expression" dxfId="40" priority="210">
      <formula>$AD29&lt;#REF!+#REF!</formula>
    </cfRule>
  </conditionalFormatting>
  <conditionalFormatting sqref="AD57:AG57">
    <cfRule type="expression" dxfId="39" priority="213">
      <formula>$AD$57&lt;#REF!+#REF!</formula>
    </cfRule>
    <cfRule type="expression" dxfId="38" priority="214">
      <formula>$AD$57&gt;#REF!+#REF!</formula>
    </cfRule>
  </conditionalFormatting>
  <conditionalFormatting sqref="AE101">
    <cfRule type="expression" dxfId="37" priority="43">
      <formula>$AD101&lt;#REF!+#REF!</formula>
    </cfRule>
    <cfRule type="expression" dxfId="36" priority="44">
      <formula>$AD101&gt;#REF!+#REF!</formula>
    </cfRule>
  </conditionalFormatting>
  <conditionalFormatting sqref="AE102">
    <cfRule type="expression" dxfId="35" priority="41">
      <formula>$AD102&lt;#REF!+#REF!</formula>
    </cfRule>
    <cfRule type="expression" dxfId="34" priority="42">
      <formula>$AD102&gt;#REF!+#REF!</formula>
    </cfRule>
  </conditionalFormatting>
  <conditionalFormatting sqref="AE103 AE22:AF25">
    <cfRule type="expression" dxfId="33" priority="39">
      <formula>$AD22&lt;#REF!+#REF!</formula>
    </cfRule>
    <cfRule type="expression" dxfId="32" priority="40">
      <formula>$AD22&gt;#REF!+#REF!</formula>
    </cfRule>
  </conditionalFormatting>
  <conditionalFormatting sqref="AE104">
    <cfRule type="expression" dxfId="31" priority="37">
      <formula>$AD104&lt;#REF!+#REF!</formula>
    </cfRule>
    <cfRule type="expression" dxfId="30" priority="38">
      <formula>$AD104&gt;#REF!+#REF!</formula>
    </cfRule>
  </conditionalFormatting>
  <conditionalFormatting sqref="AE15:AF19 AE38:AF45">
    <cfRule type="expression" dxfId="29" priority="33">
      <formula>$AD15&lt;#REF!+#REF!</formula>
    </cfRule>
    <cfRule type="expression" dxfId="28" priority="34">
      <formula>$AD15&gt;#REF!+#REF!</formula>
    </cfRule>
  </conditionalFormatting>
  <conditionalFormatting sqref="AE29:AF32 AE34:AF34">
    <cfRule type="expression" dxfId="27" priority="35">
      <formula>$AD29&gt;#REF!+#REF!</formula>
    </cfRule>
    <cfRule type="expression" dxfId="26" priority="36">
      <formula>$AD29&lt;#REF!+#REF!</formula>
    </cfRule>
  </conditionalFormatting>
  <conditionalFormatting sqref="AE11:AG14">
    <cfRule type="expression" dxfId="25" priority="31">
      <formula>$AD11&lt;#REF!+#REF!</formula>
    </cfRule>
    <cfRule type="expression" dxfId="24" priority="32">
      <formula>$AD11&gt;#REF!+#REF!</formula>
    </cfRule>
  </conditionalFormatting>
  <conditionalFormatting sqref="C20:I20 K20:Q20 S20:Y20">
    <cfRule type="cellIs" dxfId="23" priority="28" operator="equal">
      <formula>C$7</formula>
    </cfRule>
  </conditionalFormatting>
  <conditionalFormatting sqref="J20 R20 Z20">
    <cfRule type="cellIs" dxfId="22" priority="27" operator="equal">
      <formula>$J$7</formula>
    </cfRule>
  </conditionalFormatting>
  <conditionalFormatting sqref="AD20 AG20">
    <cfRule type="expression" dxfId="21" priority="29">
      <formula>$AD20&lt;#REF!+#REF!</formula>
    </cfRule>
    <cfRule type="expression" dxfId="20" priority="30">
      <formula>$AD20&gt;#REF!+#REF!</formula>
    </cfRule>
  </conditionalFormatting>
  <conditionalFormatting sqref="AE20:AF20">
    <cfRule type="expression" dxfId="19" priority="25">
      <formula>$AD20&lt;#REF!+#REF!</formula>
    </cfRule>
    <cfRule type="expression" dxfId="18" priority="26">
      <formula>$AD20&gt;#REF!+#REF!</formula>
    </cfRule>
  </conditionalFormatting>
  <conditionalFormatting sqref="G50:G51 W50:W51 O50:O51">
    <cfRule type="cellIs" dxfId="17" priority="16" operator="equal">
      <formula>$G$7</formula>
    </cfRule>
  </conditionalFormatting>
  <conditionalFormatting sqref="C50:C51 S50:S51 K50:K51">
    <cfRule type="cellIs" dxfId="16" priority="18" operator="equal">
      <formula>$C$7</formula>
    </cfRule>
  </conditionalFormatting>
  <conditionalFormatting sqref="D50:F51 H50:J51 T50:V51 L50:N51 X50:Z51 P50:R51">
    <cfRule type="cellIs" dxfId="15" priority="17" operator="equal">
      <formula>D$7</formula>
    </cfRule>
  </conditionalFormatting>
  <conditionalFormatting sqref="AD50:AD51 AG50:AG51">
    <cfRule type="expression" dxfId="14" priority="14">
      <formula>$AD50&lt;#REF!+#REF!</formula>
    </cfRule>
    <cfRule type="expression" dxfId="13" priority="15">
      <formula>$AD50&gt;#REF!+#REF!</formula>
    </cfRule>
  </conditionalFormatting>
  <conditionalFormatting sqref="AE50:AF51">
    <cfRule type="expression" dxfId="12" priority="12">
      <formula>$AD50&lt;#REF!+#REF!</formula>
    </cfRule>
    <cfRule type="expression" dxfId="11" priority="13">
      <formula>$AD50&gt;#REF!+#REF!</formula>
    </cfRule>
  </conditionalFormatting>
  <conditionalFormatting sqref="C59 S59 K59">
    <cfRule type="cellIs" dxfId="10" priority="9" operator="equal">
      <formula>$C$7</formula>
    </cfRule>
  </conditionalFormatting>
  <conditionalFormatting sqref="D59:F59 H59:J59 T59:V59 L59:N59 X59:Z59 P59:R59">
    <cfRule type="cellIs" dxfId="9" priority="8" operator="equal">
      <formula>D$7</formula>
    </cfRule>
  </conditionalFormatting>
  <conditionalFormatting sqref="G59 W59 O59">
    <cfRule type="cellIs" dxfId="8" priority="7" operator="equal">
      <formula>$G$7</formula>
    </cfRule>
  </conditionalFormatting>
  <conditionalFormatting sqref="AD59:AG59">
    <cfRule type="expression" dxfId="7" priority="10">
      <formula>$AD59&lt;#REF!+#REF!</formula>
    </cfRule>
    <cfRule type="expression" dxfId="6" priority="11">
      <formula>$AD59&gt;#REF!+#REF!</formula>
    </cfRule>
  </conditionalFormatting>
  <conditionalFormatting sqref="S33:Y33 K33:Q33 C33:I33">
    <cfRule type="cellIs" dxfId="5" priority="4" operator="equal">
      <formula>C$7</formula>
    </cfRule>
  </conditionalFormatting>
  <conditionalFormatting sqref="Z33 R33 J33">
    <cfRule type="cellIs" dxfId="4" priority="3" operator="equal">
      <formula>$J$7</formula>
    </cfRule>
  </conditionalFormatting>
  <conditionalFormatting sqref="AG33 AD33">
    <cfRule type="expression" dxfId="3" priority="5">
      <formula>$AD33&gt;#REF!+#REF!</formula>
    </cfRule>
    <cfRule type="expression" dxfId="2" priority="6">
      <formula>$AD33&lt;#REF!+#REF!</formula>
    </cfRule>
  </conditionalFormatting>
  <conditionalFormatting sqref="AE33:AF33">
    <cfRule type="expression" dxfId="1" priority="1">
      <formula>$AD33&gt;#REF!+#REF!</formula>
    </cfRule>
    <cfRule type="expression" dxfId="0" priority="2">
      <formula>$AD33&lt;#REF!+#REF!</formula>
    </cfRule>
  </conditionalFormatting>
  <pageMargins left="0.15748031496062992" right="0.15748031496062992" top="0.15748031496062992" bottom="0.15748031496062992" header="0" footer="0.31496062992125984"/>
  <pageSetup paperSize="9" scale="90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2</vt:i4>
      </vt:variant>
    </vt:vector>
  </HeadingPairs>
  <TitlesOfParts>
    <vt:vector size="7" baseType="lpstr">
      <vt:lpstr>Титул</vt:lpstr>
      <vt:lpstr>График УП</vt:lpstr>
      <vt:lpstr>Свод.данные</vt:lpstr>
      <vt:lpstr>УП</vt:lpstr>
      <vt:lpstr>Лист1</vt:lpstr>
      <vt:lpstr>УП!Заголовки_для_печати</vt:lpstr>
      <vt:lpstr>УП!Область_печати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Лена</dc:creator>
  <cp:lastModifiedBy>1</cp:lastModifiedBy>
  <cp:lastPrinted>2021-10-12T11:43:29Z</cp:lastPrinted>
  <dcterms:created xsi:type="dcterms:W3CDTF">2017-05-03T09:37:43Z</dcterms:created>
  <dcterms:modified xsi:type="dcterms:W3CDTF">2021-10-12T12:18:54Z</dcterms:modified>
</cp:coreProperties>
</file>